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99" activeTab="1"/>
  </bookViews>
  <sheets>
    <sheet name="封面" sheetId="1" r:id="rId1"/>
    <sheet name="目录" sheetId="2" r:id="rId2"/>
    <sheet name="2021年一般公共预算调整表 " sheetId="3" r:id="rId3"/>
    <sheet name="2021年一般公共预算支出调整表" sheetId="4" r:id="rId4"/>
    <sheet name="2021年政府性基金预算调整表" sheetId="5" r:id="rId5"/>
    <sheet name="2021年国有资本经营预算调整表" sheetId="6" r:id="rId6"/>
    <sheet name="2021年社会保险基金预算调整表" sheetId="7" r:id="rId7"/>
    <sheet name="2021年政府债务限额调整表" sheetId="8" r:id="rId8"/>
    <sheet name="2021年地方政府新增债务限额调整资金安排表" sheetId="9" r:id="rId9"/>
  </sheets>
  <definedNames/>
  <calcPr fullCalcOnLoad="1" iterate="1" iterateCount="100" iterateDelta="0.001"/>
</workbook>
</file>

<file path=xl/sharedStrings.xml><?xml version="1.0" encoding="utf-8"?>
<sst xmlns="http://schemas.openxmlformats.org/spreadsheetml/2006/main" count="3248" uniqueCount="2839">
  <si>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</si>
  <si>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</si>
  <si>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</si>
  <si>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</si>
  <si>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</si>
  <si>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</si>
  <si>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</si>
  <si>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</si>
  <si>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</si>
  <si>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</si>
  <si>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</si>
  <si>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</si>
  <si>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</si>
  <si>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</si>
  <si>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</si>
  <si>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</si>
  <si>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</si>
  <si>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</si>
  <si>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</si>
  <si>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</si>
  <si>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</si>
  <si>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</si>
  <si>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</si>
  <si>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</si>
  <si>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</si>
  <si>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</si>
  <si>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</si>
  <si>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</si>
  <si>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</si>
  <si>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</si>
  <si>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</si>
  <si>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</si>
  <si>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</si>
  <si>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</si>
  <si>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</si>
  <si>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</si>
  <si>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</si>
  <si>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</si>
  <si>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</si>
  <si>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 xml:space="preserve">       行政运行</t>
  </si>
  <si>
    <t>2013702</t>
  </si>
  <si>
    <t xml:space="preserve">       一般行政管理事务</t>
  </si>
  <si>
    <t>2013703</t>
  </si>
  <si>
    <t xml:space="preserve">       机关服务</t>
  </si>
  <si>
    <t>2013704</t>
  </si>
  <si>
    <t xml:space="preserve">       信息安全事务</t>
  </si>
  <si>
    <t>2013750</t>
  </si>
  <si>
    <t xml:space="preserve">       事业运行</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</si>
  <si>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</si>
  <si>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</si>
  <si>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</si>
  <si>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</si>
  <si>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</si>
  <si>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</si>
  <si>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</si>
  <si>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</si>
  <si>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</si>
  <si>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</si>
  <si>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</si>
  <si>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</si>
  <si>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</si>
  <si>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</si>
  <si>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</si>
  <si>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</si>
  <si>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</si>
  <si>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</si>
  <si>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</si>
  <si>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</si>
  <si>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</si>
  <si>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</si>
  <si>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</si>
  <si>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</si>
  <si>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</si>
  <si>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</si>
  <si>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</si>
  <si>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</si>
  <si>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</si>
  <si>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</si>
  <si>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</si>
  <si>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</si>
  <si>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</si>
  <si>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</si>
  <si>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 xml:space="preserve">  外交支出</t>
  </si>
  <si>
    <t>20201</t>
  </si>
  <si>
    <t xml:space="preserve">    外交管理事务</t>
  </si>
  <si>
    <t>2020101</t>
  </si>
  <si>
    <t>2020102</t>
  </si>
  <si>
    <t>2020103</t>
  </si>
  <si>
    <t>2020104</t>
  </si>
  <si>
    <t>2020150</t>
  </si>
  <si>
    <t>2020199</t>
  </si>
  <si>
    <t xml:space="preserve">      其他外交管理事务支出</t>
  </si>
  <si>
    <t>20202</t>
  </si>
  <si>
    <t xml:space="preserve">    驻外机构</t>
  </si>
  <si>
    <t>2020201</t>
  </si>
  <si>
    <t xml:space="preserve">      驻外使领馆(团、处)</t>
  </si>
  <si>
    <t>2020202</t>
  </si>
  <si>
    <t xml:space="preserve">      其他驻外机构支出</t>
  </si>
  <si>
    <t>20203</t>
  </si>
  <si>
    <t xml:space="preserve">    对外援助</t>
  </si>
  <si>
    <t>2020304</t>
  </si>
  <si>
    <t xml:space="preserve">      援外优惠贷款贴息</t>
  </si>
  <si>
    <t xml:space="preserve">      对外援助</t>
  </si>
  <si>
    <t>20204</t>
  </si>
  <si>
    <t xml:space="preserve">    国际组织</t>
  </si>
  <si>
    <t>2020401</t>
  </si>
  <si>
    <t xml:space="preserve">      国际组织会费</t>
  </si>
  <si>
    <t>2020402</t>
  </si>
  <si>
    <t xml:space="preserve">      国际组织捐赠</t>
  </si>
  <si>
    <t>2020403</t>
  </si>
  <si>
    <t xml:space="preserve">      维和摊款</t>
  </si>
  <si>
    <t>2020404</t>
  </si>
  <si>
    <t xml:space="preserve">      国际组织股金及基金</t>
  </si>
  <si>
    <t>2020499</t>
  </si>
  <si>
    <t xml:space="preserve">      其他国际组织支出</t>
  </si>
  <si>
    <t>20205</t>
  </si>
  <si>
    <t xml:space="preserve">    对外合作与交流</t>
  </si>
  <si>
    <t>2020503</t>
  </si>
  <si>
    <t xml:space="preserve">      在华国际会议</t>
  </si>
  <si>
    <t>2020504</t>
  </si>
  <si>
    <t xml:space="preserve">      国际交流活动</t>
  </si>
  <si>
    <t>2020505</t>
  </si>
  <si>
    <t xml:space="preserve">      对外合作活动</t>
  </si>
  <si>
    <t>2020599</t>
  </si>
  <si>
    <t xml:space="preserve">      其他对外合作与交流支出</t>
  </si>
  <si>
    <t>20206</t>
  </si>
  <si>
    <t xml:space="preserve">    对外宣传</t>
  </si>
  <si>
    <t>2020601</t>
  </si>
  <si>
    <t xml:space="preserve">      对外宣传</t>
  </si>
  <si>
    <t>20207</t>
  </si>
  <si>
    <t xml:space="preserve">    边界勘界联检</t>
  </si>
  <si>
    <t>2020701</t>
  </si>
  <si>
    <t xml:space="preserve">      边界勘界</t>
  </si>
  <si>
    <t>2020702</t>
  </si>
  <si>
    <t xml:space="preserve">      边界联检</t>
  </si>
  <si>
    <t>2020703</t>
  </si>
  <si>
    <t xml:space="preserve">      边界界桩维护</t>
  </si>
  <si>
    <t>2020799</t>
  </si>
  <si>
    <t xml:space="preserve">      其他支出</t>
  </si>
  <si>
    <t>20208</t>
  </si>
  <si>
    <t xml:space="preserve">    国际发展合作</t>
  </si>
  <si>
    <t>2020801</t>
  </si>
  <si>
    <t>2020802</t>
  </si>
  <si>
    <t>2020803</t>
  </si>
  <si>
    <t>2020850</t>
  </si>
  <si>
    <t>2020899</t>
  </si>
  <si>
    <t xml:space="preserve">       其他国际发展合作支出</t>
  </si>
  <si>
    <t>20299</t>
  </si>
  <si>
    <t xml:space="preserve">    其他外交支出</t>
  </si>
  <si>
    <t xml:space="preserve">      其他外交支出</t>
  </si>
  <si>
    <t>203</t>
  </si>
  <si>
    <t xml:space="preserve">  国防支出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</si>
  <si>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</si>
  <si>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</si>
  <si>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</si>
  <si>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</si>
  <si>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</si>
  <si>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</si>
  <si>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</si>
  <si>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</si>
  <si>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</si>
  <si>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</si>
  <si>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</si>
  <si>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</si>
  <si>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</si>
  <si>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</si>
  <si>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</si>
  <si>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</si>
  <si>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</si>
  <si>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</si>
  <si>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</si>
  <si>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</si>
  <si>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</si>
  <si>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</si>
  <si>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</si>
  <si>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</si>
  <si>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</si>
  <si>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</si>
  <si>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</si>
  <si>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</si>
  <si>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</si>
  <si>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</si>
  <si>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</si>
  <si>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</si>
  <si>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</si>
  <si>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</si>
  <si>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 xml:space="preserve">      其他国防支出</t>
  </si>
  <si>
    <t>204</t>
  </si>
  <si>
    <t xml:space="preserve">  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</si>
  <si>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</si>
  <si>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</si>
  <si>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</si>
  <si>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</si>
  <si>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</si>
  <si>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</si>
  <si>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</si>
  <si>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</si>
  <si>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</si>
  <si>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</si>
  <si>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</si>
  <si>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</si>
  <si>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</si>
  <si>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</si>
  <si>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</si>
  <si>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</si>
  <si>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</si>
  <si>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</si>
  <si>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</si>
  <si>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</si>
  <si>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</si>
  <si>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</si>
  <si>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</si>
  <si>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</si>
  <si>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</si>
  <si>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</si>
  <si>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</si>
  <si>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</si>
  <si>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</si>
  <si>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</si>
  <si>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</si>
  <si>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</si>
  <si>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</si>
  <si>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</si>
  <si>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</si>
  <si>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</si>
  <si>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</si>
  <si>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</si>
  <si>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</si>
  <si>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</si>
  <si>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</si>
  <si>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</si>
  <si>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</si>
  <si>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</si>
  <si>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</si>
  <si>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</si>
  <si>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</si>
  <si>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</si>
  <si>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</si>
  <si>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</si>
  <si>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</si>
  <si>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</si>
  <si>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</si>
  <si>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</si>
  <si>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</si>
  <si>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</si>
  <si>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</si>
  <si>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</si>
  <si>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</si>
  <si>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</si>
  <si>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</si>
  <si>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</si>
  <si>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</si>
  <si>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</si>
  <si>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</si>
  <si>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</si>
  <si>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</si>
  <si>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</si>
  <si>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</si>
  <si>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</si>
  <si>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</si>
  <si>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</si>
  <si>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</si>
  <si>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</si>
  <si>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</si>
  <si>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</si>
  <si>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</si>
  <si>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法制建设</t>
  </si>
  <si>
    <t>2040613</t>
  </si>
  <si>
    <t xml:space="preserve">       信息化建设</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</si>
  <si>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</si>
  <si>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</si>
  <si>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</si>
  <si>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</si>
  <si>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</si>
  <si>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</si>
  <si>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</si>
  <si>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</si>
  <si>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</si>
  <si>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</si>
  <si>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</si>
  <si>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</si>
  <si>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</si>
  <si>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</si>
  <si>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</si>
  <si>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</si>
  <si>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</si>
  <si>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</si>
  <si>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</si>
  <si>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</si>
  <si>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</si>
  <si>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</si>
  <si>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</si>
  <si>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</si>
  <si>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</si>
  <si>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</si>
  <si>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</si>
  <si>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</si>
  <si>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</si>
  <si>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</si>
  <si>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</si>
  <si>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</si>
  <si>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</si>
  <si>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</si>
  <si>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</si>
  <si>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</si>
  <si>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</si>
  <si>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</si>
  <si>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</si>
  <si>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</si>
  <si>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</si>
  <si>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</si>
  <si>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</si>
  <si>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</si>
  <si>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</si>
  <si>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</si>
  <si>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</si>
  <si>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</si>
  <si>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</si>
  <si>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</si>
  <si>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</si>
  <si>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</si>
  <si>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</si>
  <si>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</si>
  <si>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</si>
  <si>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</si>
  <si>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</si>
  <si>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 xml:space="preserve">      其他公共安全支出</t>
  </si>
  <si>
    <t>205</t>
  </si>
  <si>
    <t xml:space="preserve">  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</si>
  <si>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</si>
  <si>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</si>
  <si>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</si>
  <si>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</si>
  <si>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</si>
  <si>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</si>
  <si>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</si>
  <si>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</si>
  <si>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</si>
  <si>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</si>
  <si>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</si>
  <si>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</si>
  <si>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</si>
  <si>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</si>
  <si>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</si>
  <si>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</si>
  <si>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</si>
  <si>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</si>
  <si>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</si>
  <si>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</si>
  <si>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</si>
  <si>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</si>
  <si>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</si>
  <si>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</si>
  <si>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</si>
  <si>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</si>
  <si>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</si>
  <si>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</si>
  <si>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</si>
  <si>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</si>
  <si>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</si>
  <si>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</si>
  <si>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</si>
  <si>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</si>
  <si>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</si>
  <si>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</si>
  <si>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</si>
  <si>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</si>
  <si>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</si>
  <si>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</si>
  <si>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</si>
  <si>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</si>
  <si>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</si>
  <si>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</si>
  <si>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</si>
  <si>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</si>
  <si>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</si>
  <si>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</si>
  <si>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</si>
  <si>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</si>
  <si>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</si>
  <si>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</si>
  <si>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</si>
  <si>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</si>
  <si>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</si>
  <si>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</si>
  <si>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</si>
  <si>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</si>
  <si>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</si>
  <si>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</si>
  <si>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</si>
  <si>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</si>
  <si>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</si>
  <si>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</si>
  <si>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</si>
  <si>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</si>
  <si>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</si>
  <si>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</si>
  <si>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</si>
  <si>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</si>
  <si>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</si>
  <si>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</si>
  <si>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</si>
  <si>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</si>
  <si>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</si>
  <si>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</si>
  <si>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</si>
  <si>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</si>
  <si>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</si>
  <si>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</si>
  <si>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</si>
  <si>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</si>
  <si>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</si>
  <si>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</si>
  <si>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</si>
  <si>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</si>
  <si>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</si>
  <si>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</si>
  <si>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</si>
  <si>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</si>
  <si>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</si>
  <si>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</si>
  <si>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</si>
  <si>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</si>
  <si>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</si>
  <si>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</si>
  <si>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</si>
  <si>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</si>
  <si>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</si>
  <si>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</si>
  <si>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 xml:space="preserve">  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</si>
  <si>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</si>
  <si>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</si>
  <si>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</si>
  <si>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</si>
  <si>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</si>
  <si>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</si>
  <si>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</si>
  <si>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</si>
  <si>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</si>
  <si>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</si>
  <si>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</si>
  <si>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</si>
  <si>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</si>
  <si>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</si>
  <si>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</si>
  <si>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</si>
  <si>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</si>
  <si>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</si>
  <si>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</si>
  <si>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</si>
  <si>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</si>
  <si>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</si>
  <si>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</si>
  <si>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</si>
  <si>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</si>
  <si>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</si>
  <si>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</si>
  <si>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</si>
  <si>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</si>
  <si>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</si>
  <si>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</si>
  <si>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</si>
  <si>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</si>
  <si>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</si>
  <si>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</si>
  <si>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</si>
  <si>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</si>
  <si>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</si>
  <si>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</si>
  <si>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</si>
  <si>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</si>
  <si>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</si>
  <si>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</si>
  <si>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</si>
  <si>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</si>
  <si>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</si>
  <si>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</si>
  <si>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</si>
  <si>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</si>
  <si>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</si>
  <si>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</si>
  <si>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</si>
  <si>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</si>
  <si>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</si>
  <si>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</si>
  <si>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</si>
  <si>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</si>
  <si>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</si>
  <si>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</si>
  <si>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</si>
  <si>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</si>
  <si>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</si>
  <si>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</si>
  <si>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</si>
  <si>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</si>
  <si>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</si>
  <si>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</si>
  <si>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</si>
  <si>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</si>
  <si>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</si>
  <si>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</si>
  <si>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</si>
  <si>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</si>
  <si>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</si>
  <si>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</si>
  <si>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</si>
  <si>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</si>
  <si>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</si>
  <si>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</si>
  <si>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</si>
  <si>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</si>
  <si>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</si>
  <si>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</si>
  <si>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</si>
  <si>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</si>
  <si>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</si>
  <si>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</si>
  <si>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</si>
  <si>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</si>
  <si>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</si>
  <si>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</si>
  <si>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</si>
  <si>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</si>
  <si>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</si>
  <si>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</si>
  <si>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</si>
  <si>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</si>
  <si>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</si>
  <si>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</si>
  <si>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</si>
  <si>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</si>
  <si>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</si>
  <si>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</si>
  <si>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 xml:space="preserve">  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</si>
  <si>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</si>
  <si>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</si>
  <si>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</si>
  <si>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</si>
  <si>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</si>
  <si>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</si>
  <si>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</si>
  <si>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</si>
  <si>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</si>
  <si>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</si>
  <si>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</si>
  <si>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</si>
  <si>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</si>
  <si>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</si>
  <si>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</si>
  <si>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</si>
  <si>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</si>
  <si>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</si>
  <si>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</si>
  <si>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</si>
  <si>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</si>
  <si>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</si>
  <si>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</si>
  <si>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</si>
  <si>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</si>
  <si>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</si>
  <si>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</si>
  <si>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</si>
  <si>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</si>
  <si>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</si>
  <si>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</si>
  <si>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</si>
  <si>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</si>
  <si>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</si>
  <si>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</si>
  <si>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</si>
  <si>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</si>
  <si>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</si>
  <si>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</si>
  <si>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</si>
  <si>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</si>
  <si>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</si>
  <si>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</si>
  <si>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</si>
  <si>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</si>
  <si>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</si>
  <si>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</si>
  <si>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</si>
  <si>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</si>
  <si>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</si>
  <si>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</si>
  <si>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</si>
  <si>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</si>
  <si>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</si>
  <si>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</si>
  <si>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</si>
  <si>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</si>
  <si>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</si>
  <si>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</si>
  <si>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</si>
  <si>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</si>
  <si>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</si>
  <si>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</si>
  <si>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</si>
  <si>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</si>
  <si>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</si>
  <si>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</si>
  <si>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</si>
  <si>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</si>
  <si>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</si>
  <si>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</si>
  <si>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</si>
  <si>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</si>
  <si>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</si>
  <si>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其他新闻出版广播影视支出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</si>
  <si>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</si>
  <si>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</si>
  <si>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</si>
  <si>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</si>
  <si>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</si>
  <si>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</si>
  <si>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</si>
  <si>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</si>
  <si>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</si>
  <si>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</si>
  <si>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</si>
  <si>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</si>
  <si>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</si>
  <si>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</si>
  <si>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</si>
  <si>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</si>
  <si>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</si>
  <si>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</si>
  <si>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</si>
  <si>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</si>
  <si>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</si>
  <si>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</si>
  <si>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 xml:space="preserve">  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</si>
  <si>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</si>
  <si>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</si>
  <si>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</si>
  <si>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</si>
  <si>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</si>
  <si>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</si>
  <si>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</si>
  <si>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</si>
  <si>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</si>
  <si>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</si>
  <si>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</si>
  <si>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</si>
  <si>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</si>
  <si>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</si>
  <si>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</si>
  <si>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</si>
  <si>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</si>
  <si>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</si>
  <si>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</si>
  <si>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</si>
  <si>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</si>
  <si>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</si>
  <si>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</si>
  <si>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</si>
  <si>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</si>
  <si>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</si>
  <si>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</si>
  <si>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</si>
  <si>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</si>
  <si>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</si>
  <si>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</si>
  <si>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</si>
  <si>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</si>
  <si>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</si>
  <si>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</si>
  <si>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</si>
  <si>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</si>
  <si>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</si>
  <si>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</si>
  <si>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</si>
  <si>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</si>
  <si>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</si>
  <si>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</si>
  <si>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</si>
  <si>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</si>
  <si>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</si>
  <si>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</si>
  <si>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</si>
  <si>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</si>
  <si>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</si>
  <si>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</si>
  <si>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</si>
  <si>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</si>
  <si>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</si>
  <si>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</si>
  <si>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</si>
  <si>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</si>
  <si>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</si>
  <si>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</si>
  <si>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</si>
  <si>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</si>
  <si>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</si>
  <si>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</si>
  <si>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</si>
  <si>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</si>
  <si>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</si>
  <si>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</si>
  <si>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</si>
  <si>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2021年金口河政府性基金预算调整表</t>
  </si>
  <si>
    <t>较年初预算数增减</t>
  </si>
  <si>
    <t>较年初预算数增减</t>
  </si>
  <si>
    <t>调整预算数</t>
  </si>
  <si>
    <t>调整预算数</t>
  </si>
  <si>
    <t>调整预算数</t>
  </si>
  <si>
    <t>较年初预算数增减</t>
  </si>
  <si>
    <t>单位：万元</t>
  </si>
  <si>
    <t>收        入</t>
  </si>
  <si>
    <t>支       出</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</si>
  <si>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</si>
  <si>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</si>
  <si>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</si>
  <si>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</si>
  <si>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</si>
  <si>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</si>
  <si>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</si>
  <si>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</si>
  <si>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</si>
  <si>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</si>
  <si>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</si>
  <si>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</si>
  <si>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</si>
  <si>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</si>
  <si>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</si>
  <si>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</si>
  <si>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</si>
  <si>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</si>
  <si>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</si>
  <si>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</si>
  <si>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</si>
  <si>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</si>
  <si>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</si>
  <si>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</si>
  <si>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</si>
  <si>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</si>
  <si>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</si>
  <si>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</si>
  <si>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</si>
  <si>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</si>
  <si>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</si>
  <si>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</si>
  <si>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</si>
  <si>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</si>
  <si>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</si>
  <si>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</si>
  <si>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</si>
  <si>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</si>
  <si>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</si>
  <si>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</si>
  <si>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</si>
  <si>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</si>
  <si>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</si>
  <si>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</si>
  <si>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</si>
  <si>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</si>
  <si>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</si>
  <si>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</si>
  <si>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</si>
  <si>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</si>
  <si>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</si>
  <si>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</si>
  <si>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</si>
  <si>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</si>
  <si>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</si>
  <si>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</si>
  <si>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</si>
  <si>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</si>
  <si>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</si>
  <si>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</si>
  <si>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</si>
  <si>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</si>
  <si>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</si>
  <si>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</si>
  <si>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</si>
  <si>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</si>
  <si>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</si>
  <si>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</si>
  <si>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</si>
  <si>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</si>
  <si>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</si>
  <si>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</si>
  <si>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</si>
  <si>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</si>
  <si>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</si>
  <si>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</si>
  <si>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</si>
  <si>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</si>
  <si>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</si>
  <si>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</si>
  <si>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</si>
  <si>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</si>
  <si>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</si>
  <si>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</si>
  <si>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</si>
  <si>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</si>
  <si>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</si>
  <si>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</si>
  <si>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</si>
  <si>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</si>
  <si>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</si>
  <si>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</si>
  <si>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</si>
  <si>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</si>
  <si>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</si>
  <si>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</si>
  <si>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</si>
  <si>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</si>
  <si>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</si>
  <si>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</si>
  <si>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</si>
  <si>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</si>
  <si>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</si>
  <si>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</si>
  <si>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</si>
  <si>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</si>
  <si>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</si>
  <si>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</si>
  <si>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</si>
  <si>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</si>
  <si>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</si>
  <si>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</si>
  <si>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</si>
  <si>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</si>
  <si>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</si>
  <si>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</si>
  <si>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</si>
  <si>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</si>
  <si>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</si>
  <si>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</si>
  <si>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</si>
  <si>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</si>
  <si>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</si>
  <si>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</si>
  <si>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</si>
  <si>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</si>
  <si>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</si>
  <si>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</si>
  <si>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</si>
  <si>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</si>
  <si>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</si>
  <si>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</si>
  <si>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</si>
  <si>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</si>
  <si>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</si>
  <si>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</si>
  <si>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</si>
  <si>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</si>
  <si>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</si>
  <si>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</si>
  <si>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</si>
  <si>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</si>
  <si>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</si>
  <si>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</si>
  <si>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</si>
  <si>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</si>
  <si>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</si>
  <si>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</si>
  <si>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</si>
  <si>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</si>
  <si>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</si>
  <si>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</si>
  <si>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</si>
  <si>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 xml:space="preserve">    财政代缴社会保险费支出</t>
  </si>
  <si>
    <t xml:space="preserve">       财政代缴城乡居民基本养老保险费支出</t>
  </si>
  <si>
    <t xml:space="preserve">       财政代缴其他社会保险费支出</t>
  </si>
  <si>
    <t>20899</t>
  </si>
  <si>
    <t xml:space="preserve">    其他社会保障和就业支出</t>
  </si>
  <si>
    <t xml:space="preserve">      其他社会保障和就业支出</t>
  </si>
  <si>
    <t>210</t>
  </si>
  <si>
    <t xml:space="preserve">  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</si>
  <si>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</si>
  <si>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</si>
  <si>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</si>
  <si>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</si>
  <si>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</si>
  <si>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</si>
  <si>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</si>
  <si>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</si>
  <si>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</si>
  <si>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</si>
  <si>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</si>
  <si>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</si>
  <si>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</si>
  <si>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</si>
  <si>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</si>
  <si>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</si>
  <si>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</si>
  <si>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</si>
  <si>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</si>
  <si>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</si>
  <si>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</si>
  <si>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</si>
  <si>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</si>
  <si>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</si>
  <si>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</si>
  <si>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</si>
  <si>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</si>
  <si>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</si>
  <si>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</si>
  <si>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</si>
  <si>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</si>
  <si>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</si>
  <si>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</si>
  <si>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</si>
  <si>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</si>
  <si>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</si>
  <si>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</si>
  <si>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</si>
  <si>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</si>
  <si>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</si>
  <si>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</si>
  <si>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</si>
  <si>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</si>
  <si>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</si>
  <si>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</si>
  <si>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</si>
  <si>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</si>
  <si>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</si>
  <si>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</si>
  <si>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</si>
  <si>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</si>
  <si>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</si>
  <si>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</si>
  <si>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</si>
  <si>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</si>
  <si>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</si>
  <si>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</si>
  <si>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</si>
  <si>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</si>
  <si>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</si>
  <si>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</si>
  <si>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</si>
  <si>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</si>
  <si>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</si>
  <si>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</si>
  <si>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</si>
  <si>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</si>
  <si>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</si>
  <si>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</si>
  <si>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</si>
  <si>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</si>
  <si>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</si>
  <si>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</si>
  <si>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</si>
  <si>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</si>
  <si>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</si>
  <si>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</si>
  <si>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</si>
  <si>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</si>
  <si>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</si>
  <si>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</si>
  <si>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</si>
  <si>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</si>
  <si>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</si>
  <si>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</si>
  <si>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</si>
  <si>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</si>
  <si>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</si>
  <si>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</si>
  <si>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</si>
  <si>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</si>
  <si>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</si>
  <si>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</si>
  <si>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</si>
  <si>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</si>
  <si>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</si>
  <si>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</si>
  <si>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</si>
  <si>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</si>
  <si>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</si>
  <si>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</si>
  <si>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</si>
  <si>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</si>
  <si>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</si>
  <si>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</si>
  <si>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</si>
  <si>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</si>
  <si>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</si>
  <si>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</si>
  <si>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</si>
  <si>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</si>
  <si>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</si>
  <si>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</si>
  <si>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</si>
  <si>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</si>
  <si>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</si>
  <si>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</si>
  <si>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</si>
  <si>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</si>
  <si>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</si>
  <si>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</si>
  <si>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</si>
  <si>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</si>
  <si>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</si>
  <si>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</si>
  <si>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</si>
  <si>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</si>
  <si>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</si>
  <si>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</si>
  <si>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</si>
  <si>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</si>
  <si>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</si>
  <si>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</si>
  <si>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211</t>
  </si>
  <si>
    <t xml:space="preserve">  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</si>
  <si>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</si>
  <si>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</si>
  <si>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</si>
  <si>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</si>
  <si>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</si>
  <si>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</si>
  <si>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</si>
  <si>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</si>
  <si>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</si>
  <si>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</si>
  <si>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</si>
  <si>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</si>
  <si>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</si>
  <si>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</si>
  <si>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</si>
  <si>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</si>
  <si>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</si>
  <si>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</si>
  <si>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</si>
  <si>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</si>
  <si>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</si>
  <si>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</si>
  <si>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</si>
  <si>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</si>
  <si>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</si>
  <si>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</si>
  <si>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</si>
  <si>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</si>
  <si>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</si>
  <si>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</si>
  <si>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</si>
  <si>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</si>
  <si>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</si>
  <si>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</si>
  <si>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</si>
  <si>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</si>
  <si>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</si>
  <si>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</si>
  <si>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</si>
  <si>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</si>
  <si>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</si>
  <si>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</si>
  <si>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</si>
  <si>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</si>
  <si>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</si>
  <si>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</si>
  <si>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</si>
  <si>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</si>
  <si>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</si>
  <si>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</si>
  <si>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</si>
  <si>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</si>
  <si>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</si>
  <si>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</si>
  <si>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</si>
  <si>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</si>
  <si>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</si>
  <si>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</si>
  <si>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</si>
  <si>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</si>
  <si>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</si>
  <si>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</si>
  <si>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 </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</si>
  <si>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</si>
  <si>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</si>
  <si>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</si>
  <si>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</si>
  <si>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</si>
  <si>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</si>
  <si>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</si>
  <si>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</si>
  <si>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</si>
  <si>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</si>
  <si>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</si>
  <si>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</si>
  <si>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</si>
  <si>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</si>
  <si>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</si>
  <si>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</si>
  <si>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</si>
  <si>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</si>
  <si>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</si>
  <si>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</si>
  <si>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</si>
  <si>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</si>
  <si>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</si>
  <si>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</si>
  <si>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</si>
  <si>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</si>
  <si>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</si>
  <si>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</si>
  <si>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</si>
  <si>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</si>
  <si>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2110901</t>
  </si>
  <si>
    <t xml:space="preserve">      已垦草原退耕还草</t>
  </si>
  <si>
    <t>21110</t>
  </si>
  <si>
    <t xml:space="preserve">    能源节约利用</t>
  </si>
  <si>
    <t>2111001</t>
  </si>
  <si>
    <t xml:space="preserve">      能源节能利用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</si>
  <si>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</si>
  <si>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</si>
  <si>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</si>
  <si>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</si>
  <si>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</si>
  <si>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</si>
  <si>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</si>
  <si>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</si>
  <si>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</si>
  <si>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</si>
  <si>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</si>
  <si>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</si>
  <si>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</si>
  <si>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</si>
  <si>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</si>
  <si>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</si>
  <si>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</si>
  <si>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</si>
  <si>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</si>
  <si>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</si>
  <si>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</si>
  <si>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</si>
  <si>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</si>
  <si>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</si>
  <si>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</si>
  <si>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</si>
  <si>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</si>
  <si>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</si>
  <si>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</si>
  <si>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</si>
  <si>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</si>
  <si>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</si>
  <si>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</si>
  <si>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</si>
  <si>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</si>
  <si>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</si>
  <si>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</si>
  <si>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</si>
  <si>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</si>
  <si>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</si>
  <si>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</si>
  <si>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</si>
  <si>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</si>
  <si>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</si>
  <si>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</si>
  <si>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</si>
  <si>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</si>
  <si>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 xml:space="preserve">      其他节能环保支出</t>
  </si>
  <si>
    <t>212</t>
  </si>
  <si>
    <t xml:space="preserve">  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</si>
  <si>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</si>
  <si>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</si>
  <si>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</si>
  <si>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</si>
  <si>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</si>
  <si>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</si>
  <si>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</si>
  <si>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</si>
  <si>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</si>
  <si>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</si>
  <si>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</si>
  <si>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</si>
  <si>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</si>
  <si>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</si>
  <si>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</si>
  <si>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</si>
  <si>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</si>
  <si>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</si>
  <si>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</si>
  <si>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</si>
  <si>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</si>
  <si>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2120201</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</si>
  <si>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</si>
  <si>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</si>
  <si>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</si>
  <si>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</si>
  <si>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</si>
  <si>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</si>
  <si>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</si>
  <si>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</si>
  <si>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</si>
  <si>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</si>
  <si>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</si>
  <si>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</si>
  <si>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</si>
  <si>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</si>
  <si>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</si>
  <si>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</si>
  <si>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</si>
  <si>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 xml:space="preserve">      其他城乡社区支出</t>
  </si>
  <si>
    <t>213</t>
  </si>
  <si>
    <t xml:space="preserve">  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</si>
  <si>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</si>
  <si>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</si>
  <si>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</si>
  <si>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</si>
  <si>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</si>
  <si>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</si>
  <si>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</si>
  <si>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</si>
  <si>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</si>
  <si>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</si>
  <si>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</si>
  <si>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</si>
  <si>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</si>
  <si>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</si>
  <si>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</si>
  <si>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</si>
  <si>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</si>
  <si>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</si>
  <si>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</si>
  <si>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</si>
  <si>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</si>
  <si>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</si>
  <si>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</si>
  <si>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</si>
  <si>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</si>
  <si>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</si>
  <si>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</si>
  <si>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</si>
  <si>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</si>
  <si>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</si>
  <si>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</si>
  <si>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农业合作经济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</si>
  <si>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</si>
  <si>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</si>
  <si>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</si>
  <si>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</si>
  <si>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</si>
  <si>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</si>
  <si>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</si>
  <si>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</si>
  <si>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</si>
  <si>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</si>
  <si>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</si>
  <si>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</si>
  <si>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</si>
  <si>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</si>
  <si>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</si>
  <si>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</si>
  <si>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</si>
  <si>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</si>
  <si>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</si>
  <si>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</si>
  <si>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</si>
  <si>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</si>
  <si>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</si>
  <si>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</si>
  <si>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</si>
  <si>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</si>
  <si>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</si>
  <si>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</si>
  <si>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</si>
  <si>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</si>
  <si>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</si>
  <si>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</si>
  <si>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</si>
  <si>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</si>
  <si>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</si>
  <si>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</si>
  <si>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</si>
  <si>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</si>
  <si>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</si>
  <si>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</si>
  <si>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</si>
  <si>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</si>
  <si>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</si>
  <si>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</si>
  <si>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</si>
  <si>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</si>
  <si>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</si>
  <si>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</si>
  <si>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</si>
  <si>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</si>
  <si>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</si>
  <si>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</si>
  <si>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</si>
  <si>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</si>
  <si>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</si>
  <si>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</si>
  <si>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</si>
  <si>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</si>
  <si>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</si>
  <si>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</si>
  <si>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 xml:space="preserve">       行业业务管理</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</si>
  <si>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</si>
  <si>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</si>
  <si>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</si>
  <si>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</si>
  <si>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</si>
  <si>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</si>
  <si>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</si>
  <si>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</si>
  <si>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</si>
  <si>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</si>
  <si>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</si>
  <si>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</si>
  <si>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</si>
  <si>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</si>
  <si>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</si>
  <si>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</si>
  <si>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</si>
  <si>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</si>
  <si>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</si>
  <si>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</si>
  <si>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</si>
  <si>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</si>
  <si>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</si>
  <si>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</si>
  <si>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</si>
  <si>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</si>
  <si>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</si>
  <si>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</si>
  <si>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</si>
  <si>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</si>
  <si>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</si>
  <si>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</si>
  <si>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</si>
  <si>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</si>
  <si>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</si>
  <si>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</si>
  <si>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</si>
  <si>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</si>
  <si>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</si>
  <si>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</si>
  <si>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</si>
  <si>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</si>
  <si>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</si>
  <si>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</si>
  <si>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</si>
  <si>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</si>
  <si>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</si>
  <si>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</si>
  <si>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</si>
  <si>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</si>
  <si>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</si>
  <si>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</si>
  <si>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</si>
  <si>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</si>
  <si>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</si>
  <si>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</si>
  <si>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</si>
  <si>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</si>
  <si>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</si>
  <si>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</si>
  <si>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</si>
  <si>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</si>
  <si>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</si>
  <si>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</si>
  <si>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</si>
  <si>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</si>
  <si>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</si>
  <si>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</si>
  <si>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</si>
  <si>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</si>
  <si>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</si>
  <si>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</si>
  <si>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</si>
  <si>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</si>
  <si>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</si>
  <si>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</si>
  <si>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</si>
  <si>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</si>
  <si>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</si>
  <si>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</si>
  <si>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</si>
  <si>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</si>
  <si>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</si>
  <si>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</si>
  <si>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</si>
  <si>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</si>
  <si>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</si>
  <si>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</si>
  <si>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</si>
  <si>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</si>
  <si>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</si>
  <si>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</si>
  <si>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</si>
  <si>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</si>
  <si>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</si>
  <si>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</si>
  <si>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</si>
  <si>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</si>
  <si>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</si>
  <si>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</si>
  <si>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</si>
  <si>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</si>
  <si>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</si>
  <si>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</si>
  <si>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</si>
  <si>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 xml:space="preserve">      其他目标价格补贴</t>
  </si>
  <si>
    <t>21399</t>
  </si>
  <si>
    <t xml:space="preserve">    其他农林水事务支出</t>
  </si>
  <si>
    <t>2139901</t>
  </si>
  <si>
    <t xml:space="preserve">      化解其他公益性乡村债务支出</t>
  </si>
  <si>
    <t>2139999</t>
  </si>
  <si>
    <t xml:space="preserve">      其他农林水事务支出</t>
  </si>
  <si>
    <t>214</t>
  </si>
  <si>
    <t xml:space="preserve">  交通运输支出</t>
  </si>
  <si>
    <t>21401</t>
  </si>
  <si>
    <t xml:space="preserve">    公路水路运输</t>
  </si>
  <si>
    <t>2140101</t>
  </si>
  <si>
    <t>2140102</t>
  </si>
  <si>
    <t>2140103</t>
  </si>
  <si>
    <t>2140104</t>
  </si>
  <si>
    <t xml:space="preserve">      公路建设</t>
  </si>
  <si>
    <t>2140106</t>
  </si>
  <si>
    <t xml:space="preserve">      公路养护</t>
  </si>
  <si>
    <t>2140109</t>
  </si>
  <si>
    <t xml:space="preserve">      公路运输信息化建设</t>
  </si>
  <si>
    <t>2140110</t>
  </si>
  <si>
    <t xml:space="preserve">      公路和运输安全</t>
  </si>
  <si>
    <t>2140111</t>
  </si>
  <si>
    <t xml:space="preserve">      公路还贷专项</t>
  </si>
  <si>
    <t>2140112</t>
  </si>
  <si>
    <t xml:space="preserve">      公路运输管理</t>
  </si>
  <si>
    <t>2140114</t>
  </si>
  <si>
    <t>年初预算数</t>
  </si>
  <si>
    <t>调整预算数</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</si>
  <si>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</si>
  <si>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</si>
  <si>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</si>
  <si>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</si>
  <si>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</si>
  <si>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</si>
  <si>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</si>
  <si>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</si>
  <si>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</si>
  <si>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</si>
  <si>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</si>
  <si>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</si>
  <si>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</si>
  <si>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</si>
  <si>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</si>
  <si>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</si>
  <si>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</si>
  <si>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</si>
  <si>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</si>
  <si>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</si>
  <si>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</si>
  <si>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</si>
  <si>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</si>
  <si>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</si>
  <si>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</si>
  <si>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</si>
  <si>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</si>
  <si>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</si>
  <si>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</si>
  <si>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</si>
  <si>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</si>
  <si>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</si>
  <si>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</si>
  <si>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</si>
  <si>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</si>
  <si>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</si>
  <si>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</si>
  <si>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</si>
  <si>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</si>
  <si>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</si>
  <si>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</si>
  <si>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</si>
  <si>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</si>
  <si>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</si>
  <si>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</si>
  <si>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</si>
  <si>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</si>
  <si>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</si>
  <si>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</si>
  <si>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</si>
  <si>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</si>
  <si>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</si>
  <si>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</si>
  <si>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</si>
  <si>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</si>
  <si>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</si>
  <si>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</si>
  <si>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</si>
  <si>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金口河区2021年预算调整表</t>
  </si>
  <si>
    <t>2021年金口河区地方政府新增债务限额调整资金安排表</t>
  </si>
  <si>
    <t xml:space="preserve">附件1：  2021年金口河区一般公共预算调整表 </t>
  </si>
  <si>
    <t xml:space="preserve">附件2：  2021年金口河区一般公共预算支出预算调整表 </t>
  </si>
  <si>
    <t xml:space="preserve">附件3： 2021年金口河区政府性基金预算调整表    </t>
  </si>
  <si>
    <t xml:space="preserve">附件4：  2021年金口河区国有资本经营预算调整表   </t>
  </si>
  <si>
    <t xml:space="preserve">附件5：  2021年金口河区社会保险基金预算调整表   </t>
  </si>
  <si>
    <t xml:space="preserve">附件6：  2021年金口河区地方政府债务限额调整情况表    </t>
  </si>
  <si>
    <t xml:space="preserve">附件7：  2021年金口河区地方政府新增债务限额调整资金安排表   </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</si>
  <si>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</si>
  <si>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</si>
  <si>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</si>
  <si>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</si>
  <si>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</si>
  <si>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</si>
  <si>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</si>
  <si>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</si>
  <si>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</si>
  <si>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</si>
  <si>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</si>
  <si>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</si>
  <si>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</si>
  <si>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</si>
  <si>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</si>
  <si>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</si>
  <si>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</si>
  <si>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</si>
  <si>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</si>
  <si>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</si>
  <si>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</si>
  <si>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</si>
  <si>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</si>
  <si>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</si>
  <si>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</si>
  <si>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</si>
  <si>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</si>
  <si>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</si>
  <si>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</si>
  <si>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</si>
  <si>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</si>
  <si>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</si>
  <si>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</si>
  <si>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</si>
  <si>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</si>
  <si>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</si>
  <si>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</si>
  <si>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</si>
  <si>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 xml:space="preserve">  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</si>
  <si>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</si>
  <si>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</si>
  <si>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</si>
  <si>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</si>
  <si>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</si>
  <si>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</si>
  <si>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</si>
  <si>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</si>
  <si>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</si>
  <si>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</si>
  <si>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</si>
  <si>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</si>
  <si>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</si>
  <si>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</si>
  <si>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</si>
  <si>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</si>
  <si>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</si>
  <si>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</si>
  <si>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</si>
  <si>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</si>
  <si>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</si>
  <si>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</si>
  <si>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</si>
  <si>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</si>
  <si>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</si>
  <si>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</si>
  <si>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</si>
  <si>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</si>
  <si>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</si>
  <si>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</si>
  <si>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</si>
  <si>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</si>
  <si>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</si>
  <si>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</si>
  <si>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</si>
  <si>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</si>
  <si>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</si>
  <si>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</si>
  <si>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</si>
  <si>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</si>
  <si>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</si>
  <si>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</si>
  <si>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</si>
  <si>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</si>
  <si>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</si>
  <si>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</si>
  <si>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</si>
  <si>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</si>
  <si>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</si>
  <si>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</si>
  <si>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</si>
  <si>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</si>
  <si>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</si>
  <si>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</si>
  <si>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</si>
  <si>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</si>
  <si>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</si>
  <si>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</si>
  <si>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</si>
  <si>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</si>
  <si>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</si>
  <si>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</si>
  <si>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</si>
  <si>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</si>
  <si>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</si>
  <si>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</si>
  <si>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</si>
  <si>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</si>
  <si>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</si>
  <si>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</si>
  <si>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</si>
  <si>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</si>
  <si>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</si>
  <si>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</si>
  <si>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</si>
  <si>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</si>
  <si>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</si>
  <si>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</si>
  <si>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</si>
  <si>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</si>
  <si>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</si>
  <si>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</si>
  <si>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</si>
  <si>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</si>
  <si>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</si>
  <si>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</si>
  <si>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</si>
  <si>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</si>
  <si>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</si>
  <si>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</si>
  <si>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</si>
  <si>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</si>
  <si>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</si>
  <si>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</si>
  <si>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</si>
  <si>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</si>
  <si>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</si>
  <si>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</si>
  <si>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</si>
  <si>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</si>
  <si>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</si>
  <si>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</si>
  <si>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</si>
  <si>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</si>
  <si>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</si>
  <si>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 xml:space="preserve">  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</si>
  <si>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</si>
  <si>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</si>
  <si>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</si>
  <si>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</si>
  <si>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</si>
  <si>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</si>
  <si>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</si>
  <si>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</si>
  <si>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</si>
  <si>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</si>
  <si>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</si>
  <si>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</si>
  <si>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</si>
  <si>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</si>
  <si>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</si>
  <si>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</si>
  <si>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</si>
  <si>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</si>
  <si>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</si>
  <si>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</si>
  <si>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</si>
  <si>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</si>
  <si>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</si>
  <si>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</si>
  <si>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</si>
  <si>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</si>
  <si>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</si>
  <si>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</si>
  <si>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</si>
  <si>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</si>
  <si>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</si>
  <si>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</si>
  <si>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 xml:space="preserve">  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</si>
  <si>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</si>
  <si>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</si>
  <si>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</si>
  <si>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</si>
  <si>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</si>
  <si>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</si>
  <si>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</si>
  <si>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</si>
  <si>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</si>
  <si>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</si>
  <si>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</si>
  <si>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</si>
  <si>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</si>
  <si>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</si>
  <si>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</si>
  <si>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</si>
  <si>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</si>
  <si>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</si>
  <si>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</si>
  <si>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</si>
  <si>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</si>
  <si>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</si>
  <si>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</si>
  <si>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</si>
  <si>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</si>
  <si>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</si>
  <si>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</si>
  <si>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</si>
  <si>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</si>
  <si>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</si>
  <si>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</si>
  <si>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</si>
  <si>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</si>
  <si>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</si>
  <si>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</si>
  <si>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</si>
  <si>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</si>
  <si>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</si>
  <si>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</si>
  <si>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</si>
  <si>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</si>
  <si>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</si>
  <si>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</si>
  <si>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</si>
  <si>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</si>
  <si>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</si>
  <si>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</si>
  <si>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预算数</t>
  </si>
  <si>
    <t>社会保险基金预算收入</t>
  </si>
  <si>
    <t>社会保险基金预算支出</t>
  </si>
  <si>
    <t>一、 城乡居民基本养老保险基金缴费收入</t>
  </si>
  <si>
    <t>一、基础养老金支出</t>
  </si>
  <si>
    <t>二、 城乡居民基本养老保险基金政府补贴收入</t>
  </si>
  <si>
    <t>二、个人账户养老金支出</t>
  </si>
  <si>
    <t xml:space="preserve">      其中：对基础养老金的补贴收入</t>
  </si>
  <si>
    <t>三、丧葬抚恤补助支出</t>
  </si>
  <si>
    <t xml:space="preserve">            对个人缴费的补贴收入</t>
  </si>
  <si>
    <t>四、其他城乡居民基本养老保险基金支出</t>
  </si>
  <si>
    <t>三、城乡居民基本养老保险基金利息收入</t>
  </si>
  <si>
    <t>五、其他社会保险基金支出</t>
  </si>
  <si>
    <t>四、城乡居民基本养老保险基金委托投资收益</t>
  </si>
  <si>
    <t>五、其他城乡居民基本养老保险基金收入</t>
  </si>
  <si>
    <t>转移性收入</t>
  </si>
  <si>
    <t>转移性支出</t>
  </si>
  <si>
    <t>社会保险基金转移支出</t>
  </si>
  <si>
    <t>企业职工基本养老保险基金</t>
  </si>
  <si>
    <t>失业保险基金</t>
  </si>
  <si>
    <t>职工基本医疗保险基金</t>
  </si>
  <si>
    <t>工伤保险基金</t>
  </si>
  <si>
    <t>城乡居民基本养老保险基金</t>
  </si>
  <si>
    <t>机关事业单位基本养老保险基金</t>
  </si>
  <si>
    <t>社会保险基金补助下级支出</t>
  </si>
  <si>
    <t>城乡居民基本医疗保险基金</t>
  </si>
  <si>
    <t>社会保险基金转移收入</t>
  </si>
  <si>
    <t>社会保险基金上级补助收入</t>
  </si>
  <si>
    <t>社会保险基金上解上级支出</t>
  </si>
  <si>
    <t xml:space="preserve">  社会保险基金下级上解收入</t>
  </si>
  <si>
    <t>收  入  总  计</t>
  </si>
  <si>
    <t>2021年金口河区社会保险基金预算调整表</t>
  </si>
  <si>
    <t>单位：万元</t>
  </si>
  <si>
    <t xml:space="preserve">本年支出 </t>
  </si>
  <si>
    <t>城乡居民基本医疗保险基金</t>
  </si>
  <si>
    <t>支出总计</t>
  </si>
  <si>
    <t>收      入</t>
  </si>
  <si>
    <t>支      出</t>
  </si>
  <si>
    <r>
      <rPr>
        <b/>
        <sz val="12"/>
        <rFont val="宋体"/>
        <family val="0"/>
      </rPr>
      <t>项</t>
    </r>
    <r>
      <rPr>
        <b/>
        <sz val="12"/>
        <rFont val="宋体"/>
        <family val="0"/>
      </rPr>
      <t>目</t>
    </r>
  </si>
  <si>
    <t>一、农网还贷资金收入</t>
  </si>
  <si>
    <t>二、文化旅游体育与传媒支出</t>
  </si>
  <si>
    <r>
      <rPr>
        <sz val="12"/>
        <rFont val="宋体"/>
        <family val="0"/>
      </rPr>
      <t>二、</t>
    </r>
    <r>
      <rPr>
        <sz val="12"/>
        <rFont val="宋体"/>
        <family val="0"/>
      </rPr>
      <t>铁路建设基金收入</t>
    </r>
  </si>
  <si>
    <t xml:space="preserve">  国家电影事业发展专项资金安排的支出</t>
  </si>
  <si>
    <t>三、海南省高等级公路车辆通行附加费收入</t>
  </si>
  <si>
    <t xml:space="preserve">    资助国产影片放映</t>
  </si>
  <si>
    <t>四、港口建设费收入</t>
  </si>
  <si>
    <t xml:space="preserve">    资助影院建设</t>
  </si>
  <si>
    <t>五、旅游发展基金收入</t>
  </si>
  <si>
    <t xml:space="preserve">    资助少数民族语电影译制</t>
  </si>
  <si>
    <t>六、国家电影事业发展专项资金收入</t>
  </si>
  <si>
    <t xml:space="preserve">    购买农村电影公益性放映版权服务</t>
  </si>
  <si>
    <t>七、国有土地收益基金收入</t>
  </si>
  <si>
    <t xml:space="preserve">    其他国家电影事业发展专项资金支出</t>
  </si>
  <si>
    <t>八、农业土地开发资金收入</t>
  </si>
  <si>
    <t xml:space="preserve">  旅游发展基金支出</t>
  </si>
  <si>
    <t>九、国有土地使用权出让收入</t>
  </si>
  <si>
    <t xml:space="preserve">    宣传促销</t>
  </si>
  <si>
    <t xml:space="preserve">  土地出让价款收入</t>
  </si>
  <si>
    <t xml:space="preserve">    行业规划</t>
  </si>
  <si>
    <t xml:space="preserve">  补缴的土地价款</t>
  </si>
  <si>
    <t xml:space="preserve">    旅游事业补助</t>
  </si>
  <si>
    <t xml:space="preserve">  划拨土地收入</t>
  </si>
  <si>
    <t xml:space="preserve">    地方旅游开发项目补助</t>
  </si>
  <si>
    <r>
      <rPr>
        <sz val="11"/>
        <rFont val="宋体"/>
        <family val="0"/>
      </rPr>
      <t xml:space="preserve"> </t>
    </r>
    <r>
      <rPr>
        <sz val="11"/>
        <rFont val="宋体"/>
        <family val="0"/>
      </rPr>
      <t xml:space="preserve"> </t>
    </r>
    <r>
      <rPr>
        <sz val="11"/>
        <rFont val="宋体"/>
        <family val="0"/>
      </rPr>
      <t>缴纳新增建设用地土地有偿使用费</t>
    </r>
  </si>
  <si>
    <t xml:space="preserve">    其他旅游发展基金支出</t>
  </si>
  <si>
    <t xml:space="preserve">  其他土地出让收入</t>
  </si>
  <si>
    <t xml:space="preserve">  国家电影事业发展专项资金对应专项债务收入安排的支出</t>
  </si>
  <si>
    <t>十、大中型水库移名后期扶持基金收入</t>
  </si>
  <si>
    <t xml:space="preserve">    资助城市影院</t>
  </si>
  <si>
    <t>十一、大中型水库库区基金收入</t>
  </si>
  <si>
    <t xml:space="preserve">    其他国家电影事业发展专项资金对应专项债务收入支出</t>
  </si>
  <si>
    <t>十二、彩票公益金收入</t>
  </si>
  <si>
    <t>三、社会保障和就业支出</t>
  </si>
  <si>
    <t xml:space="preserve">  福利彩票公益金收入</t>
  </si>
  <si>
    <t xml:space="preserve">  大中型水库移民后期扶持基金支出</t>
  </si>
  <si>
    <t xml:space="preserve">  体育彩票公益金收入</t>
  </si>
  <si>
    <t xml:space="preserve">    移民补助</t>
  </si>
  <si>
    <t>十三、城市基础设施配套费收入</t>
  </si>
  <si>
    <t xml:space="preserve">    基础设施建设和经济发展</t>
  </si>
  <si>
    <t>十四、小型水库移民扶助基金收入</t>
  </si>
  <si>
    <t xml:space="preserve">    其他大中型水库移民后期扶持基金支出</t>
  </si>
  <si>
    <t>十五、国家重大水利工程建设基金收入</t>
  </si>
  <si>
    <t xml:space="preserve">  小型水库移民扶助基金安排的支出</t>
  </si>
  <si>
    <t xml:space="preserve">  中央重大水利工程建设资金</t>
  </si>
  <si>
    <t xml:space="preserve">  地方重大水利工程建设资金</t>
  </si>
  <si>
    <t>十六、车辆通行费</t>
  </si>
  <si>
    <t xml:space="preserve">    其他小型水库移民扶助基金支出</t>
  </si>
  <si>
    <t>十七、可再生能源电价附加收入</t>
  </si>
  <si>
    <t xml:space="preserve">  小型水库移民扶助基金对应专项债务收入安排的支出</t>
  </si>
  <si>
    <t>十八、废弃电器电子产品处理基金收入</t>
  </si>
  <si>
    <t>十九、污水处理费收入</t>
  </si>
  <si>
    <t xml:space="preserve">    其他小型水库移民扶助基金对应专项债务收入安排的支出</t>
  </si>
  <si>
    <t>二十、彩票发行机构和彩票销售机构的业务费用</t>
  </si>
  <si>
    <t>四、节能环保支出</t>
  </si>
  <si>
    <t>二十一、其他政府性基金收入</t>
  </si>
  <si>
    <t xml:space="preserve">  可再生能源电价附加收入安排的支出</t>
  </si>
  <si>
    <t>二十二、专项债务对应项目专项收入</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</si>
  <si>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</si>
  <si>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</si>
  <si>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</si>
  <si>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</si>
  <si>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</si>
  <si>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</si>
  <si>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</si>
  <si>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</si>
  <si>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</si>
  <si>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五、城乡社区支出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</si>
  <si>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</si>
  <si>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</si>
  <si>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</si>
  <si>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</si>
  <si>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</si>
  <si>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</si>
  <si>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</si>
  <si>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</si>
  <si>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</si>
  <si>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</si>
  <si>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</si>
  <si>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</si>
  <si>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</si>
  <si>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</si>
  <si>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</si>
  <si>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</si>
  <si>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</si>
  <si>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</si>
  <si>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</si>
  <si>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</si>
  <si>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</si>
  <si>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</si>
  <si>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</si>
  <si>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</si>
  <si>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</si>
  <si>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</si>
  <si>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</si>
  <si>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</si>
  <si>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</si>
  <si>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</si>
  <si>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</si>
  <si>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</si>
  <si>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</si>
  <si>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</si>
  <si>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r>
      <rPr>
        <sz val="11"/>
        <color indexed="8"/>
        <rFont val="宋体"/>
        <family val="0"/>
      </rPr>
      <t xml:space="preserve"> </t>
    </r>
    <r>
      <rPr>
        <sz val="11"/>
        <color indexed="8"/>
        <rFont val="宋体"/>
        <family val="0"/>
      </rPr>
      <t xml:space="preserve"> </t>
    </r>
    <r>
      <rPr>
        <sz val="11"/>
        <color indexed="8"/>
        <rFont val="宋体"/>
        <family val="0"/>
      </rPr>
      <t>国有土地使用权出让收入对应专项债务收入安排的支出</t>
    </r>
  </si>
  <si>
    <t xml:space="preserve">    其他国有土地使用权出让收入对应专项债务收入安排的支出</t>
  </si>
  <si>
    <t>六、农林水支出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</si>
  <si>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</si>
  <si>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</si>
  <si>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</si>
  <si>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</si>
  <si>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</si>
  <si>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</si>
  <si>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</si>
  <si>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</si>
  <si>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</si>
  <si>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</si>
  <si>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</si>
  <si>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</si>
  <si>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</si>
  <si>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</si>
  <si>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</si>
  <si>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其他国家重大水利工程建设基金对应专项债务收入支出</t>
  </si>
  <si>
    <t>七、交通运输支出</t>
  </si>
  <si>
    <t xml:space="preserve">  车辆通行费安排的支出</t>
  </si>
  <si>
    <t xml:space="preserve">    公路还贷</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</si>
  <si>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</si>
  <si>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</si>
  <si>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</si>
  <si>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</si>
  <si>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</si>
  <si>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</si>
  <si>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</si>
  <si>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</si>
  <si>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</si>
  <si>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</si>
  <si>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</si>
  <si>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</si>
  <si>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</si>
  <si>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</si>
  <si>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</si>
  <si>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</si>
  <si>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</si>
  <si>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</si>
  <si>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</si>
  <si>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</si>
  <si>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</si>
  <si>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</si>
  <si>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</si>
  <si>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</si>
  <si>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</si>
  <si>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</si>
  <si>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</si>
  <si>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</si>
  <si>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</si>
  <si>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</si>
  <si>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</si>
  <si>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</si>
  <si>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</si>
  <si>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政府收费公路专项债券收入安排的支出</t>
  </si>
  <si>
    <t xml:space="preserve">    公路建设</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</si>
  <si>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</si>
  <si>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</si>
  <si>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</si>
  <si>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</si>
  <si>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八、资源勘探信息等支出</t>
  </si>
  <si>
    <t xml:space="preserve">  农网还贷资金支出</t>
  </si>
  <si>
    <t xml:space="preserve">    中央农网还贷资金支出</t>
  </si>
  <si>
    <t xml:space="preserve">    地方农网还贷资金支出</t>
  </si>
  <si>
    <t xml:space="preserve">    其他农网还贷资金支出</t>
  </si>
  <si>
    <t>九、金融支出</t>
  </si>
  <si>
    <t xml:space="preserve">  金融调控支出</t>
  </si>
  <si>
    <t xml:space="preserve">    中央特别国债经营基金支出</t>
  </si>
  <si>
    <t xml:space="preserve">    中央特别国债经营基金财务支出</t>
  </si>
  <si>
    <t>十、其他支出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</si>
  <si>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</si>
  <si>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</si>
  <si>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</si>
  <si>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</si>
  <si>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</si>
  <si>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</si>
  <si>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</si>
  <si>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</si>
  <si>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</si>
  <si>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</si>
  <si>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</si>
  <si>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</si>
  <si>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</si>
  <si>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</si>
  <si>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</si>
  <si>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</si>
  <si>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</si>
  <si>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</si>
  <si>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</si>
  <si>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</si>
  <si>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</si>
  <si>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</si>
  <si>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</si>
  <si>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</si>
  <si>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</si>
  <si>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十一、债务付息支出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</si>
  <si>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</si>
  <si>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</si>
  <si>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</si>
  <si>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</si>
  <si>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</si>
  <si>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</si>
  <si>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</si>
  <si>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</si>
  <si>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</si>
  <si>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</si>
  <si>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</si>
  <si>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</si>
  <si>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</si>
  <si>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</si>
  <si>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</si>
  <si>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</si>
  <si>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</si>
  <si>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十二、债务发行费用支出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</si>
  <si>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</si>
  <si>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</si>
  <si>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</si>
  <si>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</si>
  <si>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</si>
  <si>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</si>
  <si>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</si>
  <si>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</si>
  <si>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</si>
  <si>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</si>
  <si>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</si>
  <si>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</si>
  <si>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</si>
  <si>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</si>
  <si>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</si>
  <si>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</si>
  <si>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</si>
  <si>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十三、抗疫特别国债安排的支出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</si>
  <si>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</si>
  <si>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</si>
  <si>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</si>
  <si>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</si>
  <si>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</si>
  <si>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</si>
  <si>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</si>
  <si>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</si>
  <si>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</si>
  <si>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</si>
  <si>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</si>
  <si>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重点区域规划基础设施建设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</si>
  <si>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</si>
  <si>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</si>
  <si>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</si>
  <si>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</si>
  <si>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</si>
  <si>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</si>
  <si>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困难群众基本生活补贴</t>
  </si>
  <si>
    <t xml:space="preserve">    其他抗疫相关支出</t>
  </si>
  <si>
    <t>收入合计</t>
  </si>
  <si>
    <t>支出合计</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</si>
  <si>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</si>
  <si>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</si>
  <si>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</si>
  <si>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</si>
  <si>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</si>
  <si>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</si>
  <si>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调入资金</t>
  </si>
  <si>
    <t xml:space="preserve">  调入政府性基金预算资金</t>
  </si>
  <si>
    <t>地方政府专项债务还本支出</t>
  </si>
  <si>
    <t xml:space="preserve">   污水处理费债务还本支出</t>
  </si>
  <si>
    <r>
      <rPr>
        <sz val="11"/>
        <rFont val="宋体"/>
        <family val="0"/>
      </rPr>
      <t xml:space="preserve"> </t>
    </r>
    <r>
      <rPr>
        <sz val="11"/>
        <rFont val="宋体"/>
        <family val="0"/>
      </rPr>
      <t xml:space="preserve"> </t>
    </r>
    <r>
      <rPr>
        <sz val="11"/>
        <rFont val="宋体"/>
        <family val="0"/>
      </rPr>
      <t>地方政府专项债务转贷收入</t>
    </r>
  </si>
  <si>
    <t xml:space="preserve">   土地储备专项债券还本支出</t>
  </si>
  <si>
    <t xml:space="preserve">   抗疫特别国债还本支出还本支出</t>
  </si>
  <si>
    <t>收入总计</t>
  </si>
  <si>
    <t>支出总计</t>
  </si>
  <si>
    <t xml:space="preserve">  其他政府性基金专项债务对应项目专项收入</t>
  </si>
  <si>
    <t xml:space="preserve">     其他地方自行试点项目收益专项债券转贷收入</t>
  </si>
  <si>
    <t xml:space="preserve">      其他金融调控支出</t>
  </si>
  <si>
    <t>21799</t>
  </si>
  <si>
    <t xml:space="preserve">    其他金融支出</t>
  </si>
  <si>
    <t xml:space="preserve">      重点企业贷款贴息</t>
  </si>
  <si>
    <t xml:space="preserve">      其他金融支出</t>
  </si>
  <si>
    <t>219</t>
  </si>
  <si>
    <t xml:space="preserve">  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</si>
  <si>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</si>
  <si>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</si>
  <si>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</si>
  <si>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</si>
  <si>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</si>
  <si>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</si>
  <si>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</si>
  <si>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</si>
  <si>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</si>
  <si>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</si>
  <si>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</si>
  <si>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</si>
  <si>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</si>
  <si>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</si>
  <si>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</si>
  <si>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</si>
  <si>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</si>
  <si>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</si>
  <si>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t>
  </si>
  <si>
    <t xml:space="preserve">  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</si>
  <si>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</si>
  <si>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</si>
  <si>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</si>
  <si>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</si>
  <si>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</si>
  <si>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</si>
  <si>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</si>
  <si>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</si>
  <si>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</si>
  <si>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</si>
  <si>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</si>
  <si>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</si>
  <si>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</si>
  <si>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</si>
  <si>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</si>
  <si>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</si>
  <si>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</si>
  <si>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</si>
  <si>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</si>
  <si>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</si>
  <si>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</si>
  <si>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</si>
  <si>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</si>
  <si>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</si>
  <si>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</si>
  <si>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</si>
  <si>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</si>
  <si>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</si>
  <si>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目   录</t>
  </si>
  <si>
    <t>附件1：</t>
  </si>
  <si>
    <t>附件2</t>
  </si>
  <si>
    <t>附件3</t>
  </si>
  <si>
    <t>附件4</t>
  </si>
  <si>
    <t>附件5</t>
  </si>
  <si>
    <t>附件6</t>
  </si>
  <si>
    <t>附件7</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</si>
  <si>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</si>
  <si>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</si>
  <si>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</si>
  <si>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</si>
  <si>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</si>
  <si>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</si>
  <si>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</si>
  <si>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</si>
  <si>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</si>
  <si>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</si>
  <si>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</si>
  <si>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</si>
  <si>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</si>
  <si>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</si>
  <si>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</si>
  <si>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</si>
  <si>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</si>
  <si>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</si>
  <si>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</si>
  <si>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</si>
  <si>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</si>
  <si>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</si>
  <si>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</si>
  <si>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</si>
  <si>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</si>
  <si>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</si>
  <si>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</si>
  <si>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</si>
  <si>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</si>
  <si>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</si>
  <si>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</si>
  <si>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</si>
  <si>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</si>
  <si>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</si>
  <si>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</si>
  <si>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</si>
  <si>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</si>
  <si>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</si>
  <si>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</si>
  <si>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</si>
  <si>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</si>
  <si>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</si>
  <si>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</si>
  <si>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</si>
  <si>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</si>
  <si>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</si>
  <si>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</si>
  <si>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</si>
  <si>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</si>
  <si>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</si>
  <si>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</si>
  <si>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</si>
  <si>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221</t>
  </si>
  <si>
    <t xml:space="preserve">  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</si>
  <si>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</si>
  <si>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</si>
  <si>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</si>
  <si>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</si>
  <si>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</si>
  <si>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</si>
  <si>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</si>
  <si>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</si>
  <si>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</si>
  <si>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</si>
  <si>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</si>
  <si>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</si>
  <si>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</si>
  <si>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</si>
  <si>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</si>
  <si>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</si>
  <si>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</si>
  <si>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</si>
  <si>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</si>
  <si>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</si>
  <si>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</si>
  <si>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</si>
  <si>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</si>
  <si>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</si>
  <si>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</si>
  <si>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</si>
  <si>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</si>
  <si>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</si>
  <si>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</si>
  <si>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</si>
  <si>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</si>
  <si>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</si>
  <si>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</si>
  <si>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</si>
  <si>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</si>
  <si>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</si>
  <si>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</si>
  <si>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</si>
  <si>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</si>
  <si>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 xml:space="preserve">  粮油物资储备支出</t>
  </si>
  <si>
    <t>22201</t>
  </si>
  <si>
    <t xml:space="preserve">    粮油事务</t>
  </si>
  <si>
    <t>2220101</t>
  </si>
  <si>
    <t>2220102</t>
  </si>
  <si>
    <t>2220103</t>
  </si>
  <si>
    <t>2220104</t>
  </si>
  <si>
    <t xml:space="preserve">      财务和审计支出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</si>
  <si>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</si>
  <si>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</si>
  <si>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</si>
  <si>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</si>
  <si>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</si>
  <si>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</si>
  <si>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</si>
  <si>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</si>
  <si>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</si>
  <si>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</si>
  <si>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</si>
  <si>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</si>
  <si>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</si>
  <si>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</si>
  <si>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</si>
  <si>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</si>
  <si>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</si>
  <si>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</si>
  <si>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</si>
  <si>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</si>
  <si>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</si>
  <si>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</si>
  <si>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</si>
  <si>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</si>
  <si>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</si>
  <si>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</si>
  <si>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</si>
  <si>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</si>
  <si>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</si>
  <si>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</si>
  <si>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</si>
  <si>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</si>
  <si>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</si>
  <si>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</si>
  <si>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</si>
  <si>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</si>
  <si>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</si>
  <si>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</si>
  <si>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</si>
  <si>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</si>
  <si>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</si>
  <si>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</si>
  <si>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</si>
  <si>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</si>
  <si>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</si>
  <si>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</si>
  <si>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</si>
  <si>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</si>
  <si>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</si>
  <si>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</si>
  <si>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</si>
  <si>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</si>
  <si>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</si>
  <si>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</si>
  <si>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</si>
  <si>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</si>
  <si>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</si>
  <si>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</si>
  <si>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</si>
  <si>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</si>
  <si>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</si>
  <si>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</si>
  <si>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</si>
  <si>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</si>
  <si>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</si>
  <si>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</si>
  <si>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</si>
  <si>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</si>
  <si>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</si>
  <si>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</si>
  <si>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</si>
  <si>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</si>
  <si>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</si>
  <si>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</si>
  <si>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</si>
  <si>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</si>
  <si>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 xml:space="preserve"> 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</si>
  <si>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</si>
  <si>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</si>
  <si>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</si>
  <si>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</si>
  <si>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</si>
  <si>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</si>
  <si>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</si>
  <si>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</si>
  <si>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</si>
  <si>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</si>
  <si>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</si>
  <si>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</si>
  <si>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</si>
  <si>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</si>
  <si>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</si>
  <si>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</si>
  <si>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</si>
  <si>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</si>
  <si>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</si>
  <si>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其他应急管理事务支出</t>
  </si>
  <si>
    <t>22402</t>
  </si>
  <si>
    <t xml:space="preserve">  消防事务</t>
  </si>
  <si>
    <t>2240201</t>
  </si>
  <si>
    <t xml:space="preserve">     行政运行</t>
  </si>
  <si>
    <t>2240202</t>
  </si>
  <si>
    <t xml:space="preserve">     一般行政管理事务</t>
  </si>
  <si>
    <t>2240203</t>
  </si>
  <si>
    <t xml:space="preserve">     机关服务</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</si>
  <si>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</si>
  <si>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</si>
  <si>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</si>
  <si>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</si>
  <si>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</si>
  <si>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</si>
  <si>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</si>
  <si>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</si>
  <si>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</si>
  <si>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</si>
  <si>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</si>
  <si>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</si>
  <si>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</si>
  <si>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</si>
  <si>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</si>
  <si>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</si>
  <si>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</si>
  <si>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</si>
  <si>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</si>
  <si>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</si>
  <si>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</si>
  <si>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</si>
  <si>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</si>
  <si>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 xml:space="preserve">     事业运行</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</si>
  <si>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</si>
  <si>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</si>
  <si>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</si>
  <si>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</si>
  <si>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</si>
  <si>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</si>
  <si>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</si>
  <si>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</si>
  <si>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</si>
  <si>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</si>
  <si>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</si>
  <si>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</si>
  <si>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</si>
  <si>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</si>
  <si>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</si>
  <si>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</si>
  <si>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</si>
  <si>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</si>
  <si>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</si>
  <si>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</si>
  <si>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</si>
  <si>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</si>
  <si>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</si>
  <si>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</si>
  <si>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</si>
  <si>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</si>
  <si>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</si>
  <si>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</si>
  <si>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</si>
  <si>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</si>
  <si>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</si>
  <si>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</si>
  <si>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</si>
  <si>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</si>
  <si>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</si>
  <si>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</si>
  <si>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</si>
  <si>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</si>
  <si>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</si>
  <si>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</si>
  <si>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</si>
  <si>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</si>
  <si>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</si>
  <si>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 xml:space="preserve">     其他灾害防治及应急管理支出</t>
  </si>
  <si>
    <t>227</t>
  </si>
  <si>
    <t xml:space="preserve"> 预备费</t>
  </si>
  <si>
    <t>229</t>
  </si>
  <si>
    <t xml:space="preserve"> 其他支出</t>
  </si>
  <si>
    <t>22902</t>
  </si>
  <si>
    <t xml:space="preserve">  年初预留</t>
  </si>
  <si>
    <t xml:space="preserve">     年初预留</t>
  </si>
  <si>
    <t>22999</t>
  </si>
  <si>
    <t xml:space="preserve">  其他支出</t>
  </si>
  <si>
    <t>232</t>
  </si>
  <si>
    <t xml:space="preserve">  债务付息支出</t>
  </si>
  <si>
    <t>23201</t>
  </si>
  <si>
    <t xml:space="preserve">    中央政府国内债务付息支出</t>
  </si>
  <si>
    <t>23202</t>
  </si>
  <si>
    <t xml:space="preserve">    中央政府国外债务付息支出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</si>
  <si>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</si>
  <si>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</si>
  <si>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</si>
  <si>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</si>
  <si>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</si>
  <si>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</si>
  <si>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</si>
  <si>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</si>
  <si>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2320304</t>
  </si>
  <si>
    <t xml:space="preserve">      地方政府其他一般债务付息支出</t>
  </si>
  <si>
    <t>233</t>
  </si>
  <si>
    <t xml:space="preserve">  债务发行费用支出</t>
  </si>
  <si>
    <t>23301</t>
  </si>
  <si>
    <t xml:space="preserve">    中央政府国内债务发行费用支出</t>
  </si>
  <si>
    <t>23302</t>
  </si>
  <si>
    <t xml:space="preserve">    中央政府国外债务发行费用支出</t>
  </si>
  <si>
    <t>23303</t>
  </si>
  <si>
    <t xml:space="preserve">    地方政府一般债务发行费用支出</t>
  </si>
  <si>
    <t>2021年金口河区一般公共预算支出预算调整表</t>
  </si>
  <si>
    <t>年初预算数</t>
  </si>
  <si>
    <t>较年初预算数增减</t>
  </si>
  <si>
    <t>调整预算数</t>
  </si>
  <si>
    <t>单位：万元</t>
  </si>
  <si>
    <t>单位:万元</t>
  </si>
  <si>
    <t>收               入</t>
  </si>
  <si>
    <t>支               出</t>
  </si>
  <si>
    <t>预算科目</t>
  </si>
  <si>
    <t>年初预算数</t>
  </si>
  <si>
    <t>一、税收收入</t>
  </si>
  <si>
    <t>一、一般公共服务支出</t>
  </si>
  <si>
    <t>增值税</t>
  </si>
  <si>
    <t>二、外交支出</t>
  </si>
  <si>
    <t>消费税</t>
  </si>
  <si>
    <t>三、国防支出</t>
  </si>
  <si>
    <t>企业所得税</t>
  </si>
  <si>
    <t>四、公共安全支出</t>
  </si>
  <si>
    <t>企业所得税退税</t>
  </si>
  <si>
    <t>五、教育支出</t>
  </si>
  <si>
    <t>个人所得税</t>
  </si>
  <si>
    <t>六、科学技术支出</t>
  </si>
  <si>
    <t>资源税</t>
  </si>
  <si>
    <t>七、文化旅游体育与传媒支出</t>
  </si>
  <si>
    <t>城市维护建设税</t>
  </si>
  <si>
    <t>八、社会保障和就业支出</t>
  </si>
  <si>
    <t>房产税</t>
  </si>
  <si>
    <t>九、卫生健康支出</t>
  </si>
  <si>
    <t>印花税</t>
  </si>
  <si>
    <t>十、节能环保支出</t>
  </si>
  <si>
    <t>城镇土地使用税</t>
  </si>
  <si>
    <t>十一、城乡社区支出</t>
  </si>
  <si>
    <t>土地增值税</t>
  </si>
  <si>
    <t>十二、农林水支出</t>
  </si>
  <si>
    <t>车船税</t>
  </si>
  <si>
    <t>十三、交通运输支出</t>
  </si>
  <si>
    <t>车辆购置税</t>
  </si>
  <si>
    <t>十四、资源勘探工业信息等支出</t>
  </si>
  <si>
    <t>耕地占用税</t>
  </si>
  <si>
    <t>十五、商业服务业等支出</t>
  </si>
  <si>
    <t>契税</t>
  </si>
  <si>
    <t>十六、金融支出</t>
  </si>
  <si>
    <t>烟叶税</t>
  </si>
  <si>
    <t>十七、援助其他地区支出</t>
  </si>
  <si>
    <t>环境保护税</t>
  </si>
  <si>
    <t>十八、自然资源海洋气象等支出</t>
  </si>
  <si>
    <t>其他税收收入</t>
  </si>
  <si>
    <t>十九、住房保障支出</t>
  </si>
  <si>
    <t>二、非税收入</t>
  </si>
  <si>
    <t>二十、粮油物资储备支出</t>
  </si>
  <si>
    <t>专项收入</t>
  </si>
  <si>
    <t>二十一、灾害防治及应急管理支出</t>
  </si>
  <si>
    <t>行政性收费收入</t>
  </si>
  <si>
    <t>二十二、预备费</t>
  </si>
  <si>
    <t>罚没收入</t>
  </si>
  <si>
    <t>二十三、其他支出</t>
  </si>
  <si>
    <t>国有资本经营收入</t>
  </si>
  <si>
    <t>二十四、债务付息支出</t>
  </si>
  <si>
    <t>国有资源（资产）有偿使用收入</t>
  </si>
  <si>
    <t>二十五、债务发行费用支出</t>
  </si>
  <si>
    <t>捐赠收入</t>
  </si>
  <si>
    <t>政府性基金收入</t>
  </si>
  <si>
    <t>其他收入</t>
  </si>
  <si>
    <t>一般预算收入小计</t>
  </si>
  <si>
    <t>一般预算支出小计</t>
  </si>
  <si>
    <t>返还性收入</t>
  </si>
  <si>
    <t>一般性转移支付收入</t>
  </si>
  <si>
    <t>上解支出</t>
  </si>
  <si>
    <t>专项转移支付收入</t>
  </si>
  <si>
    <t>新增地方政府债券收入</t>
  </si>
  <si>
    <t>债券还本支出</t>
  </si>
  <si>
    <t>再融资债券收入</t>
  </si>
  <si>
    <t>地方政府其他一般债务还本支出</t>
  </si>
  <si>
    <t>动用预算稳定调节基金</t>
  </si>
  <si>
    <t>政府性基金预算调入</t>
  </si>
  <si>
    <t>接受其他地区援助收入</t>
  </si>
  <si>
    <t>年终结余</t>
  </si>
  <si>
    <t xml:space="preserve">      总    计</t>
  </si>
  <si>
    <t>总           计</t>
  </si>
  <si>
    <t>上年结余收入</t>
  </si>
  <si>
    <t>债务转贷收入</t>
  </si>
  <si>
    <t>单位：万元</t>
  </si>
  <si>
    <t>收         入</t>
  </si>
  <si>
    <t>支        出</t>
  </si>
  <si>
    <t>科  目</t>
  </si>
  <si>
    <t>一、利润收入</t>
  </si>
  <si>
    <t>一、国有资本经营预算支出</t>
  </si>
  <si>
    <t xml:space="preserve">    投资服务企业利润收入</t>
  </si>
  <si>
    <t xml:space="preserve">    （一）解决历史遗留问题及改革成本支出</t>
  </si>
  <si>
    <t xml:space="preserve">    其他国有资本经营预算企业利润收入</t>
  </si>
  <si>
    <t xml:space="preserve">          三供一业移交补助支出</t>
  </si>
  <si>
    <t>二、股利、股息收入</t>
  </si>
  <si>
    <t xml:space="preserve">          国有企业办公服务机构移交补助支出</t>
  </si>
  <si>
    <t xml:space="preserve">    国有控股公司股利、股息收入</t>
  </si>
  <si>
    <t xml:space="preserve">          国有企业改革成本支出</t>
  </si>
  <si>
    <t xml:space="preserve">    国有参股公司股利、股息收入</t>
  </si>
  <si>
    <t xml:space="preserve">          其他解决历史遗留问题及改革成本支出</t>
  </si>
  <si>
    <t xml:space="preserve">    金融企业股利、股息收入（国资预算）</t>
  </si>
  <si>
    <t xml:space="preserve">    （二）国有企业资本金注入</t>
  </si>
  <si>
    <t xml:space="preserve">    其他国有资本经营预算企业股利、股息收入</t>
  </si>
  <si>
    <t xml:space="preserve">    （三）国有企业政策性补贴</t>
  </si>
  <si>
    <t>三、产权转让收入</t>
  </si>
  <si>
    <t xml:space="preserve">    （四）其他国有资本经营预算支出</t>
  </si>
  <si>
    <t xml:space="preserve">    国有股权、股份转让收入</t>
  </si>
  <si>
    <t xml:space="preserve">          其中：其他国有资本经营预算支出</t>
  </si>
  <si>
    <t xml:space="preserve">    国有独资企业产权转让收入</t>
  </si>
  <si>
    <t xml:space="preserve">    金融企业产权转让收入</t>
  </si>
  <si>
    <t xml:space="preserve">    其他国有资本经营预算企业产权转让收入</t>
  </si>
  <si>
    <t>四、清算收入</t>
  </si>
  <si>
    <t xml:space="preserve">    国有股权、股份清算收入</t>
  </si>
  <si>
    <t xml:space="preserve">    国有独资企业清算收入</t>
  </si>
  <si>
    <t xml:space="preserve">    其他国有资本经营预算企业清算收入</t>
  </si>
  <si>
    <t>国有资本经营预算支出预算</t>
  </si>
  <si>
    <t>五、其他国有资本经营预算收入</t>
  </si>
  <si>
    <t xml:space="preserve">    其他国有资本经营预算收入</t>
  </si>
  <si>
    <t>国有资本经营预算收入预算</t>
  </si>
  <si>
    <t>国有资本经营预算上年结转收入</t>
  </si>
  <si>
    <t>国有资本经营结转下年继续使用资金</t>
  </si>
  <si>
    <t>调出资金</t>
  </si>
  <si>
    <t>其中：调入一般公共预算资金</t>
  </si>
  <si>
    <t>收   入   预   算   总   计</t>
  </si>
  <si>
    <t>支   出   预   算   总   计</t>
  </si>
  <si>
    <t>项目</t>
  </si>
  <si>
    <t>本地区</t>
  </si>
  <si>
    <t>本级</t>
  </si>
  <si>
    <t>下级</t>
  </si>
  <si>
    <t>其中： 一般债务限额</t>
  </si>
  <si>
    <t xml:space="preserve">       专项债务限额</t>
  </si>
  <si>
    <t>注：1.本表反映本地区及本级当年地方政府债务限额调整情况。
    2.本表由县级以上地方各级财政部门在本级人民代表大会常务委员会批准预算调整方案后二十日内公开。</t>
  </si>
  <si>
    <t>序号</t>
  </si>
  <si>
    <t>项目名称</t>
  </si>
  <si>
    <t>项目领域</t>
  </si>
  <si>
    <t>项目主管部门</t>
  </si>
  <si>
    <t>债券性质</t>
  </si>
  <si>
    <t>一般债券</t>
  </si>
  <si>
    <t>专项债券</t>
  </si>
  <si>
    <t>注：1.本表反映本级当年新增地方政府债券资金安排情况。
    2.本表由县级以上地方各级财政部门在本级人民代表大会常务委员会批准预算调整方案后二十日内公开。</t>
  </si>
  <si>
    <t>一、2020年地方政府债务限额</t>
  </si>
  <si>
    <t>二、2021年新增地方政府债务限额</t>
  </si>
  <si>
    <t>附：提前下达的2021年新增地方政府债务限额</t>
  </si>
  <si>
    <t>三、2021年地方政府债务限额</t>
  </si>
  <si>
    <t>2021年金口河区一般公共预算调整表</t>
  </si>
  <si>
    <t>2021年金口河区国有资本经营预算调整表</t>
  </si>
  <si>
    <t>2021年金口河区地方政府债务限额调整情况表</t>
  </si>
  <si>
    <t>科目编码</t>
  </si>
  <si>
    <t>科目名称</t>
  </si>
  <si>
    <t>一般公共预算支出合计</t>
  </si>
  <si>
    <t>201</t>
  </si>
  <si>
    <t xml:space="preserve">  一般公共服务支出</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</si>
  <si>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</si>
  <si>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</si>
  <si>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</si>
  <si>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</si>
  <si>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</si>
  <si>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</si>
  <si>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</si>
  <si>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</si>
  <si>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</si>
  <si>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</si>
  <si>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</si>
  <si>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</si>
  <si>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</si>
  <si>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</si>
  <si>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</si>
  <si>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</si>
  <si>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</si>
  <si>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</si>
  <si>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</si>
  <si>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</si>
  <si>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</si>
  <si>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</si>
  <si>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</si>
  <si>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</si>
  <si>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</si>
  <si>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</si>
  <si>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</si>
  <si>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</si>
  <si>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</si>
  <si>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</si>
  <si>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</si>
  <si>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</si>
  <si>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</si>
  <si>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</si>
  <si>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</si>
  <si>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</si>
  <si>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</si>
  <si>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</si>
  <si>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</si>
  <si>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</si>
  <si>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</si>
  <si>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</si>
  <si>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</si>
  <si>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</si>
  <si>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</si>
  <si>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</si>
  <si>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</si>
  <si>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</si>
  <si>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</si>
  <si>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</si>
  <si>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</si>
  <si>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</si>
  <si>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</si>
  <si>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</si>
  <si>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</si>
  <si>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</si>
  <si>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</si>
  <si>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</si>
  <si>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</si>
  <si>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</si>
  <si>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</si>
  <si>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</si>
  <si>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</si>
  <si>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</si>
  <si>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</si>
  <si>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</si>
  <si>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</si>
  <si>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</si>
  <si>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</si>
  <si>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</si>
  <si>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</si>
  <si>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</si>
  <si>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</si>
  <si>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</si>
  <si>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</si>
  <si>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</si>
  <si>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</si>
  <si>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</si>
  <si>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</si>
  <si>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</si>
  <si>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</si>
  <si>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</si>
  <si>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</si>
  <si>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</si>
  <si>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</si>
  <si>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</si>
  <si>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</si>
  <si>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</si>
  <si>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</si>
  <si>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</si>
  <si>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</si>
  <si>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</si>
  <si>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</si>
  <si>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</si>
  <si>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</si>
  <si>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</si>
  <si>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</si>
  <si>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</si>
  <si>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</si>
  <si>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</si>
  <si>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</si>
  <si>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</si>
  <si>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</si>
  <si>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</si>
  <si>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</si>
  <si>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</si>
  <si>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</si>
  <si>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</si>
  <si>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</si>
  <si>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</si>
  <si>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</si>
  <si>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</si>
  <si>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</si>
  <si>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</si>
  <si>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</si>
  <si>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</si>
  <si>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</si>
  <si>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</si>
  <si>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</si>
  <si>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</si>
  <si>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</si>
  <si>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</si>
  <si>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</si>
  <si>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</si>
  <si>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</si>
  <si>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</si>
  <si>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</si>
  <si>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</si>
  <si>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</si>
  <si>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</si>
  <si>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</si>
  <si>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</si>
  <si>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</si>
  <si>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</si>
  <si>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</si>
  <si>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</si>
  <si>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</si>
  <si>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</si>
  <si>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</si>
  <si>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</si>
  <si>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</si>
  <si>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</si>
  <si>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</si>
  <si>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</si>
  <si>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</si>
  <si>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</si>
  <si>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</si>
  <si>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</si>
  <si>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</si>
  <si>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</si>
  <si>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</si>
  <si>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</si>
  <si>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</si>
  <si>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</si>
  <si>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</si>
  <si>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</si>
  <si>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</si>
  <si>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</si>
  <si>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</si>
  <si>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</si>
  <si>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</si>
  <si>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</si>
  <si>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</si>
  <si>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</si>
  <si>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</si>
  <si>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</si>
  <si>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</si>
  <si>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</si>
  <si>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</si>
  <si>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</si>
  <si>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</si>
  <si>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</si>
  <si>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</si>
  <si>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</si>
  <si>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</si>
  <si>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</si>
  <si>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</si>
  <si>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</si>
  <si>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</si>
  <si>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</si>
  <si>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</si>
  <si>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</si>
  <si>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</si>
  <si>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</si>
  <si>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</si>
  <si>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</si>
  <si>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</si>
  <si>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</si>
  <si>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</si>
  <si>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</si>
  <si>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</si>
  <si>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</si>
  <si>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</si>
  <si>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</si>
  <si>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</si>
  <si>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</si>
  <si>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</si>
  <si>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</si>
  <si>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</si>
  <si>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</si>
  <si>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</si>
  <si>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</si>
  <si>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</si>
  <si>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</si>
  <si>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</si>
  <si>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</si>
  <si>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</si>
  <si>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</si>
  <si>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</si>
  <si>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</si>
  <si>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</si>
  <si>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</si>
  <si>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</si>
  <si>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</si>
  <si>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</si>
  <si>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</si>
  <si>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</si>
  <si>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</si>
  <si>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</si>
  <si>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</si>
  <si>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</si>
  <si>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</si>
  <si>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</si>
  <si>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四川省乐山市金口河区大瓦山旅游扶贫项目（第一期）</t>
  </si>
  <si>
    <t>产业园区基础设施</t>
  </si>
  <si>
    <t>金口河区文旅服务中心</t>
  </si>
  <si>
    <t>2021年四川省支持中小银行发展专项债券（一期）乐山市金口河区农村信用合作联社项目</t>
  </si>
  <si>
    <t>中小银行风险化解</t>
  </si>
  <si>
    <t>金口河区农村信用合作联社</t>
  </si>
  <si>
    <t>2021年四川省政府再融资一般债券(二期)</t>
  </si>
  <si>
    <t>还本支出</t>
  </si>
  <si>
    <t>金口河区财政局</t>
  </si>
  <si>
    <t>2021年四川省政府再融资一般债券（四期）</t>
  </si>
  <si>
    <t>2021年四川省政府再融资一般债券(五期)</t>
  </si>
  <si>
    <t>2021年四川省政府一般债券(二期)</t>
  </si>
  <si>
    <t>应急救援能力提升</t>
  </si>
  <si>
    <t>2021年四川省政府再融资一般债券（七期）</t>
  </si>
  <si>
    <t>安排债券规模</t>
  </si>
  <si>
    <t>2012505</t>
  </si>
  <si>
    <t xml:space="preserve">      台湾事务</t>
  </si>
  <si>
    <t>2012550</t>
  </si>
  <si>
    <t>2012599</t>
  </si>
  <si>
    <t xml:space="preserve">      其他港澳台侨事务支出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</si>
  <si>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</si>
  <si>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</si>
  <si>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</si>
  <si>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</si>
  <si>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</si>
  <si>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</si>
  <si>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</si>
  <si>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</si>
  <si>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</si>
  <si>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</si>
  <si>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</si>
  <si>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</si>
  <si>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</si>
  <si>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</si>
  <si>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</si>
  <si>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</si>
  <si>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</si>
  <si>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</si>
  <si>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</si>
  <si>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</si>
  <si>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</si>
  <si>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</si>
  <si>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</si>
  <si>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</si>
  <si>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</si>
  <si>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</si>
  <si>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</si>
  <si>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</si>
  <si>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</si>
  <si>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</si>
  <si>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</si>
  <si>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</si>
  <si>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</si>
  <si>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</si>
  <si>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</si>
  <si>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</si>
  <si>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</si>
  <si>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</si>
  <si>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</si>
  <si>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</si>
  <si>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</si>
  <si>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</si>
  <si>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 xml:space="preserve">      公务员事务</t>
  </si>
  <si>
    <t>2013250</t>
  </si>
  <si>
    <t>2013299</t>
  </si>
  <si>
    <t xml:space="preserve">      其他组织事务支出</t>
  </si>
  <si>
    <t>20133</t>
  </si>
  <si>
    <t xml:space="preserve">    宣传事务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</si>
</sst>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0"/>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yyyy&quot;年&quot;m&quot;月&quot;;@"/>
    <numFmt numFmtId="184" formatCode="0_);[Red]\(0\)"/>
    <numFmt numFmtId="185" formatCode="#,##0.00_ "/>
    <numFmt numFmtId="186" formatCode="0.00_ "/>
  </numFmts>
  <fonts count="45">
    <font>
      <sz val="12"/>
      <name val="宋体"/>
      <family val="0"/>
    </font>
    <font>
      <sz val="11"/>
      <name val="宋体"/>
      <family val="0"/>
    </font>
    <font>
      <sz val="16"/>
      <name val="黑体"/>
      <family val="3"/>
    </font>
    <font>
      <sz val="12"/>
      <name val="黑体"/>
      <family val="3"/>
    </font>
    <font>
      <b/>
      <sz val="10"/>
      <name val="宋体"/>
      <family val="0"/>
    </font>
    <font>
      <sz val="10"/>
      <name val="宋体"/>
      <family val="0"/>
    </font>
    <font>
      <sz val="18"/>
      <name val="宋体"/>
      <family val="0"/>
    </font>
    <font>
      <sz val="10"/>
      <color indexed="8"/>
      <name val="宋体"/>
      <family val="0"/>
    </font>
    <font>
      <sz val="11"/>
      <color indexed="10"/>
      <name val="宋体"/>
      <family val="0"/>
    </font>
    <font>
      <b/>
      <sz val="15"/>
      <color indexed="62"/>
      <name val="宋体"/>
      <family val="0"/>
    </font>
    <font>
      <b/>
      <sz val="18"/>
      <color indexed="62"/>
      <name val="宋体"/>
      <family val="0"/>
    </font>
    <font>
      <b/>
      <sz val="13"/>
      <color indexed="62"/>
      <name val="宋体"/>
      <family val="0"/>
    </font>
    <font>
      <sz val="11"/>
      <color indexed="8"/>
      <name val="宋体"/>
      <family val="0"/>
    </font>
    <font>
      <b/>
      <sz val="11"/>
      <color indexed="6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1"/>
      <name val="宋体"/>
      <family val="0"/>
    </font>
    <font>
      <sz val="11"/>
      <color indexed="51"/>
      <name val="宋体"/>
      <family val="0"/>
    </font>
    <font>
      <u val="single"/>
      <sz val="12"/>
      <color indexed="12"/>
      <name val="宋体"/>
      <family val="0"/>
    </font>
    <font>
      <b/>
      <sz val="11"/>
      <color indexed="63"/>
      <name val="宋体"/>
      <family val="0"/>
    </font>
    <font>
      <i/>
      <sz val="11"/>
      <color indexed="23"/>
      <name val="宋体"/>
      <family val="0"/>
    </font>
    <font>
      <u val="single"/>
      <sz val="12"/>
      <color indexed="36"/>
      <name val="宋体"/>
      <family val="0"/>
    </font>
    <font>
      <sz val="11"/>
      <color indexed="17"/>
      <name val="宋体"/>
      <family val="0"/>
    </font>
    <font>
      <b/>
      <sz val="11"/>
      <color indexed="8"/>
      <name val="宋体"/>
      <family val="0"/>
    </font>
    <font>
      <sz val="9"/>
      <name val="宋体"/>
      <family val="0"/>
    </font>
    <font>
      <sz val="20"/>
      <color indexed="8"/>
      <name val="方正小标宋简体"/>
      <family val="3"/>
    </font>
    <font>
      <sz val="12"/>
      <color indexed="8"/>
      <name val="宋体"/>
      <family val="0"/>
    </font>
    <font>
      <b/>
      <sz val="14"/>
      <color indexed="8"/>
      <name val="宋体"/>
      <family val="0"/>
    </font>
    <font>
      <b/>
      <sz val="10"/>
      <color indexed="8"/>
      <name val="宋体"/>
      <family val="0"/>
    </font>
    <font>
      <sz val="9"/>
      <color indexed="8"/>
      <name val="宋体"/>
      <family val="0"/>
    </font>
    <font>
      <sz val="12"/>
      <color indexed="63"/>
      <name val="宋体"/>
      <family val="0"/>
    </font>
    <font>
      <sz val="16"/>
      <color indexed="63"/>
      <name val="黑体"/>
      <family val="3"/>
    </font>
    <font>
      <b/>
      <sz val="16"/>
      <name val="黑体"/>
      <family val="3"/>
    </font>
    <font>
      <b/>
      <sz val="14"/>
      <name val="宋体"/>
      <family val="0"/>
    </font>
    <font>
      <b/>
      <sz val="12"/>
      <name val="宋体"/>
      <family val="0"/>
    </font>
    <font>
      <b/>
      <sz val="11"/>
      <name val="宋体"/>
      <family val="0"/>
    </font>
    <font>
      <b/>
      <sz val="10"/>
      <color indexed="63"/>
      <name val="宋体"/>
      <family val="0"/>
    </font>
    <font>
      <sz val="10"/>
      <color indexed="63"/>
      <name val="宋体"/>
      <family val="0"/>
    </font>
    <font>
      <sz val="12"/>
      <color indexed="10"/>
      <name val="宋体"/>
      <family val="0"/>
    </font>
    <font>
      <sz val="28"/>
      <color indexed="8"/>
      <name val="宋体"/>
      <family val="0"/>
    </font>
    <font>
      <b/>
      <sz val="36"/>
      <color indexed="8"/>
      <name val="宋体"/>
      <family val="0"/>
    </font>
    <font>
      <sz val="14"/>
      <color indexed="8"/>
      <name val="宋体"/>
      <family val="0"/>
    </font>
  </fonts>
  <fills count="17">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49"/>
        <bgColor indexed="64"/>
      </patternFill>
    </fill>
    <fill>
      <patternFill patternType="solid">
        <fgColor indexed="43"/>
        <bgColor indexed="64"/>
      </patternFill>
    </fill>
  </fills>
  <borders count="2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color indexed="63"/>
      </right>
      <top/>
      <bottom style="thin"/>
    </border>
    <border>
      <left>
        <color indexed="63"/>
      </left>
      <right>
        <color indexed="63"/>
      </right>
      <top/>
      <bottom style="thin"/>
    </border>
    <border>
      <left style="thin"/>
      <right/>
      <top style="thin"/>
      <bottom style="thin"/>
    </border>
    <border>
      <left style="thin"/>
      <right style="thin"/>
      <top/>
      <bottom style="thin"/>
    </border>
    <border>
      <left>
        <color indexed="63"/>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6" fillId="3"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9" fillId="0" borderId="1" applyNumberFormat="0" applyFill="0" applyAlignment="0" applyProtection="0"/>
    <xf numFmtId="0" fontId="11"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2" fillId="0" borderId="0">
      <alignment/>
      <protection/>
    </xf>
    <xf numFmtId="0" fontId="12" fillId="0" borderId="0">
      <alignment vertical="center"/>
      <protection/>
    </xf>
    <xf numFmtId="0" fontId="0" fillId="0" borderId="0">
      <alignment/>
      <protection/>
    </xf>
    <xf numFmtId="0" fontId="0" fillId="0" borderId="0">
      <alignment/>
      <protection/>
    </xf>
    <xf numFmtId="0" fontId="1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1" fillId="0" borderId="0" applyNumberFormat="0" applyFill="0" applyBorder="0" applyAlignment="0" applyProtection="0"/>
    <xf numFmtId="0" fontId="25" fillId="5"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0" borderId="5" applyNumberFormat="0" applyAlignment="0" applyProtection="0"/>
    <xf numFmtId="0" fontId="15" fillId="11" borderId="6"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8" borderId="0" applyNumberFormat="0" applyBorder="0" applyAlignment="0" applyProtection="0"/>
    <xf numFmtId="0" fontId="17" fillId="16" borderId="0" applyNumberFormat="0" applyBorder="0" applyAlignment="0" applyProtection="0"/>
    <xf numFmtId="0" fontId="22" fillId="10" borderId="8" applyNumberFormat="0" applyAlignment="0" applyProtection="0"/>
    <xf numFmtId="0" fontId="18" fillId="5" borderId="5" applyNumberFormat="0" applyAlignment="0" applyProtection="0"/>
    <xf numFmtId="0" fontId="24" fillId="0" borderId="0" applyNumberFormat="0" applyFill="0" applyBorder="0" applyAlignment="0" applyProtection="0"/>
    <xf numFmtId="0" fontId="0" fillId="7" borderId="9" applyNumberFormat="0" applyFont="0" applyAlignment="0" applyProtection="0"/>
  </cellStyleXfs>
  <cellXfs count="145">
    <xf numFmtId="0" fontId="0" fillId="0" borderId="0" xfId="0" applyAlignment="1">
      <alignment/>
    </xf>
    <xf numFmtId="0" fontId="0" fillId="0" borderId="0" xfId="43" applyFont="1" applyFill="1" applyBorder="1" applyAlignment="1">
      <alignment vertical="center"/>
      <protection/>
    </xf>
    <xf numFmtId="0" fontId="3" fillId="0" borderId="0" xfId="43" applyFont="1" applyFill="1" applyBorder="1" applyAlignment="1">
      <alignment vertical="center"/>
      <protection/>
    </xf>
    <xf numFmtId="0" fontId="0" fillId="0" borderId="0" xfId="43" applyFont="1" applyFill="1" applyBorder="1" applyAlignment="1">
      <alignment horizontal="right" vertical="center"/>
      <protection/>
    </xf>
    <xf numFmtId="0" fontId="4" fillId="0" borderId="10" xfId="43" applyFont="1" applyFill="1" applyBorder="1" applyAlignment="1">
      <alignment horizontal="center" vertical="center"/>
      <protection/>
    </xf>
    <xf numFmtId="0" fontId="5" fillId="0" borderId="10" xfId="0" applyFont="1" applyBorder="1" applyAlignment="1">
      <alignment/>
    </xf>
    <xf numFmtId="0" fontId="4" fillId="0" borderId="10" xfId="47" applyFont="1" applyFill="1" applyBorder="1" applyAlignment="1">
      <alignment horizontal="center" vertical="center"/>
      <protection/>
    </xf>
    <xf numFmtId="0" fontId="4" fillId="0" borderId="10" xfId="47" applyFont="1" applyFill="1" applyBorder="1" applyAlignment="1">
      <alignment horizontal="center" vertical="center" wrapText="1"/>
      <protection/>
    </xf>
    <xf numFmtId="0" fontId="4" fillId="0" borderId="10" xfId="46" applyFont="1" applyFill="1" applyBorder="1" applyAlignment="1">
      <alignment vertical="center"/>
      <protection/>
    </xf>
    <xf numFmtId="0" fontId="5" fillId="0" borderId="10" xfId="0" applyFont="1" applyFill="1" applyBorder="1" applyAlignment="1">
      <alignment horizontal="center" vertical="center"/>
    </xf>
    <xf numFmtId="0" fontId="4" fillId="0" borderId="10" xfId="46" applyFont="1" applyFill="1" applyBorder="1" applyAlignment="1">
      <alignment vertical="center" wrapText="1"/>
      <protection/>
    </xf>
    <xf numFmtId="0" fontId="5" fillId="0" borderId="10" xfId="46" applyFont="1" applyFill="1" applyBorder="1" applyAlignment="1">
      <alignment vertical="center"/>
      <protection/>
    </xf>
    <xf numFmtId="0" fontId="5" fillId="0" borderId="10" xfId="46" applyFont="1" applyFill="1" applyBorder="1" applyAlignment="1">
      <alignment vertical="center" wrapText="1"/>
      <protection/>
    </xf>
    <xf numFmtId="0" fontId="5" fillId="0" borderId="10" xfId="0" applyFont="1" applyBorder="1" applyAlignment="1">
      <alignment horizontal="center"/>
    </xf>
    <xf numFmtId="0" fontId="5" fillId="0" borderId="10" xfId="43" applyFont="1" applyFill="1" applyBorder="1" applyAlignment="1">
      <alignment vertical="center"/>
      <protection/>
    </xf>
    <xf numFmtId="0" fontId="5" fillId="0" borderId="10" xfId="46" applyFont="1" applyFill="1" applyBorder="1" applyAlignment="1">
      <alignment horizontal="left" vertical="center" wrapText="1"/>
      <protection/>
    </xf>
    <xf numFmtId="0" fontId="5" fillId="0" borderId="10" xfId="47" applyFont="1" applyFill="1" applyBorder="1" applyAlignment="1">
      <alignment horizontal="center" vertical="center"/>
      <protection/>
    </xf>
    <xf numFmtId="0" fontId="4" fillId="0" borderId="10" xfId="0" applyFont="1" applyFill="1" applyBorder="1" applyAlignment="1">
      <alignment vertical="center"/>
    </xf>
    <xf numFmtId="0" fontId="5" fillId="0" borderId="10" xfId="47" applyFont="1" applyFill="1" applyBorder="1">
      <alignment vertical="center"/>
      <protection/>
    </xf>
    <xf numFmtId="0" fontId="4" fillId="0" borderId="10" xfId="0" applyFont="1" applyFill="1" applyBorder="1" applyAlignment="1">
      <alignment horizontal="left" vertical="center"/>
    </xf>
    <xf numFmtId="0" fontId="5" fillId="0" borderId="10" xfId="0" applyFont="1" applyFill="1" applyBorder="1" applyAlignment="1">
      <alignment vertical="center"/>
    </xf>
    <xf numFmtId="1"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46" applyFont="1" applyFill="1" applyBorder="1" applyAlignment="1">
      <alignment horizontal="left" vertical="center" wrapText="1" indent="1"/>
      <protection/>
    </xf>
    <xf numFmtId="0" fontId="4" fillId="0" borderId="10" xfId="0" applyFont="1" applyFill="1" applyBorder="1" applyAlignment="1">
      <alignment horizontal="center" vertical="center"/>
    </xf>
    <xf numFmtId="1" fontId="5" fillId="0" borderId="10" xfId="47" applyNumberFormat="1" applyFont="1" applyFill="1" applyBorder="1" applyAlignment="1">
      <alignment horizontal="center" vertical="center"/>
      <protection/>
    </xf>
    <xf numFmtId="0" fontId="5" fillId="0" borderId="0" xfId="0" applyFont="1" applyAlignment="1">
      <alignment/>
    </xf>
    <xf numFmtId="0" fontId="5" fillId="0" borderId="10" xfId="0" applyFont="1" applyBorder="1" applyAlignment="1">
      <alignment horizontal="left" vertical="center" wrapText="1"/>
    </xf>
    <xf numFmtId="1" fontId="5" fillId="0" borderId="10" xfId="0" applyNumberFormat="1" applyFont="1" applyBorder="1" applyAlignment="1">
      <alignment horizontal="left" vertical="center" wrapText="1"/>
    </xf>
    <xf numFmtId="0" fontId="1" fillId="0" borderId="0" xfId="0" applyFont="1" applyAlignment="1">
      <alignment/>
    </xf>
    <xf numFmtId="0" fontId="7" fillId="0" borderId="10" xfId="43" applyNumberFormat="1" applyFont="1" applyFill="1" applyBorder="1" applyAlignment="1" applyProtection="1">
      <alignment horizontal="left" vertical="center"/>
      <protection/>
    </xf>
    <xf numFmtId="177" fontId="7" fillId="0" borderId="10" xfId="43" applyNumberFormat="1" applyFont="1" applyFill="1" applyBorder="1" applyAlignment="1" applyProtection="1">
      <alignment horizontal="center" vertical="center"/>
      <protection/>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7" fillId="0" borderId="10" xfId="43" applyNumberFormat="1" applyFont="1" applyFill="1" applyBorder="1" applyAlignment="1" applyProtection="1">
      <alignment vertical="center"/>
      <protection/>
    </xf>
    <xf numFmtId="177" fontId="5" fillId="0" borderId="10" xfId="0" applyNumberFormat="1" applyFont="1" applyBorder="1" applyAlignment="1">
      <alignment horizontal="center" vertical="center" wrapText="1"/>
    </xf>
    <xf numFmtId="0" fontId="5" fillId="0" borderId="10" xfId="0" applyNumberFormat="1" applyFont="1" applyFill="1" applyBorder="1" applyAlignment="1" applyProtection="1">
      <alignment vertical="center"/>
      <protection/>
    </xf>
    <xf numFmtId="176" fontId="5"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26" fillId="0" borderId="11" xfId="0" applyFont="1" applyBorder="1" applyAlignment="1">
      <alignment vertical="center" wrapText="1"/>
    </xf>
    <xf numFmtId="0" fontId="12" fillId="0" borderId="11" xfId="0" applyFont="1" applyBorder="1" applyAlignment="1">
      <alignment vertical="center" wrapText="1"/>
    </xf>
    <xf numFmtId="182" fontId="12" fillId="0" borderId="11" xfId="0" applyNumberFormat="1" applyFont="1" applyBorder="1" applyAlignment="1">
      <alignment horizontal="center" vertical="center" wrapText="1"/>
    </xf>
    <xf numFmtId="182" fontId="26" fillId="0" borderId="11" xfId="0" applyNumberFormat="1"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vertical="center" wrapText="1"/>
    </xf>
    <xf numFmtId="0" fontId="1" fillId="0" borderId="10" xfId="0" applyFont="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wrapText="1"/>
    </xf>
    <xf numFmtId="0" fontId="5" fillId="0" borderId="1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left" vertical="center"/>
      <protection/>
    </xf>
    <xf numFmtId="4" fontId="5"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left" vertical="center"/>
      <protection/>
    </xf>
    <xf numFmtId="0" fontId="31" fillId="0" borderId="10" xfId="0" applyNumberFormat="1" applyFont="1" applyFill="1" applyBorder="1" applyAlignment="1" applyProtection="1">
      <alignment horizontal="left" vertical="center"/>
      <protection/>
    </xf>
    <xf numFmtId="4" fontId="7" fillId="0" borderId="10" xfId="0" applyNumberFormat="1" applyFont="1" applyFill="1" applyBorder="1" applyAlignment="1" applyProtection="1">
      <alignment horizontal="right" vertical="center"/>
      <protection/>
    </xf>
    <xf numFmtId="0" fontId="32" fillId="0" borderId="10" xfId="0" applyFont="1" applyFill="1" applyBorder="1" applyAlignment="1" applyProtection="1">
      <alignment vertical="center"/>
      <protection/>
    </xf>
    <xf numFmtId="0" fontId="31" fillId="0" borderId="10" xfId="0" applyNumberFormat="1" applyFont="1" applyFill="1" applyBorder="1" applyAlignment="1" applyProtection="1">
      <alignment horizontal="left" vertical="center"/>
      <protection/>
    </xf>
    <xf numFmtId="0" fontId="7" fillId="0" borderId="10" xfId="0" applyFont="1" applyFill="1" applyBorder="1" applyAlignment="1" applyProtection="1">
      <alignment vertical="center"/>
      <protection/>
    </xf>
    <xf numFmtId="0" fontId="7" fillId="0" borderId="10" xfId="0" applyFont="1" applyFill="1" applyBorder="1" applyAlignment="1" applyProtection="1">
      <alignment horizontal="left" vertical="center"/>
      <protection/>
    </xf>
    <xf numFmtId="0" fontId="32" fillId="0" borderId="10" xfId="0" applyFont="1" applyFill="1" applyBorder="1" applyAlignment="1" applyProtection="1">
      <alignment horizontal="left" vertical="center"/>
      <protection/>
    </xf>
    <xf numFmtId="0" fontId="0" fillId="0" borderId="12" xfId="0" applyBorder="1" applyAlignment="1">
      <alignment/>
    </xf>
    <xf numFmtId="0" fontId="0" fillId="0" borderId="13" xfId="0" applyBorder="1" applyAlignment="1">
      <alignment/>
    </xf>
    <xf numFmtId="0" fontId="33" fillId="0" borderId="0" xfId="0" applyFont="1" applyAlignment="1">
      <alignment vertical="top"/>
    </xf>
    <xf numFmtId="0" fontId="3" fillId="0" borderId="0" xfId="44" applyFont="1" applyFill="1" applyAlignment="1">
      <alignment vertical="center"/>
      <protection/>
    </xf>
    <xf numFmtId="0" fontId="0" fillId="0" borderId="0" xfId="44" applyFill="1" applyAlignment="1">
      <alignment horizontal="center" vertical="center"/>
      <protection/>
    </xf>
    <xf numFmtId="0" fontId="0" fillId="0" borderId="0" xfId="44" applyFill="1" applyAlignment="1">
      <alignment vertical="center"/>
      <protection/>
    </xf>
    <xf numFmtId="0" fontId="37" fillId="0" borderId="10" xfId="45" applyFont="1" applyFill="1" applyBorder="1" applyAlignment="1">
      <alignment horizontal="center" vertical="center" wrapText="1"/>
      <protection/>
    </xf>
    <xf numFmtId="0" fontId="38" fillId="0" borderId="10" xfId="45" applyFont="1" applyFill="1" applyBorder="1" applyAlignment="1">
      <alignment horizontal="center" vertical="center" wrapText="1"/>
      <protection/>
    </xf>
    <xf numFmtId="3" fontId="1" fillId="0" borderId="10" xfId="45" applyNumberFormat="1" applyFont="1" applyFill="1" applyBorder="1" applyAlignment="1" applyProtection="1">
      <alignment vertical="center" wrapText="1"/>
      <protection/>
    </xf>
    <xf numFmtId="0" fontId="1" fillId="0" borderId="10" xfId="45" applyFont="1" applyFill="1" applyBorder="1" applyAlignment="1">
      <alignment horizontal="center" vertical="center" wrapText="1"/>
      <protection/>
    </xf>
    <xf numFmtId="3" fontId="38" fillId="0" borderId="10" xfId="45" applyNumberFormat="1" applyFont="1" applyFill="1" applyBorder="1" applyAlignment="1" applyProtection="1">
      <alignment vertical="center" wrapText="1"/>
      <protection/>
    </xf>
    <xf numFmtId="0" fontId="0" fillId="0" borderId="10" xfId="45" applyFont="1" applyFill="1" applyBorder="1" applyAlignment="1">
      <alignment vertical="center"/>
      <protection/>
    </xf>
    <xf numFmtId="3" fontId="1" fillId="0" borderId="10" xfId="45" applyNumberFormat="1" applyFont="1" applyFill="1" applyBorder="1" applyAlignment="1" applyProtection="1">
      <alignment horizontal="left" vertical="center" wrapText="1"/>
      <protection/>
    </xf>
    <xf numFmtId="0" fontId="0" fillId="0" borderId="10" xfId="45" applyFill="1" applyBorder="1" applyAlignment="1">
      <alignment vertical="center" wrapText="1"/>
      <protection/>
    </xf>
    <xf numFmtId="0" fontId="12" fillId="0" borderId="10" xfId="41" applyFont="1" applyFill="1" applyBorder="1" applyAlignment="1">
      <alignment vertical="center"/>
      <protection/>
    </xf>
    <xf numFmtId="0" fontId="1" fillId="0" borderId="10" xfId="45" applyFont="1" applyFill="1" applyBorder="1" applyAlignment="1">
      <alignment vertical="center" wrapText="1"/>
      <protection/>
    </xf>
    <xf numFmtId="0" fontId="26" fillId="0" borderId="10" xfId="41" applyFont="1" applyFill="1" applyBorder="1" applyAlignment="1">
      <alignment vertical="center"/>
      <protection/>
    </xf>
    <xf numFmtId="0" fontId="0" fillId="0" borderId="10" xfId="45" applyFill="1" applyBorder="1" applyAlignment="1">
      <alignment horizontal="center" vertical="center" wrapText="1"/>
      <protection/>
    </xf>
    <xf numFmtId="0" fontId="0" fillId="0" borderId="10" xfId="45" applyFill="1" applyBorder="1" applyAlignment="1">
      <alignment horizontal="center" vertical="center"/>
      <protection/>
    </xf>
    <xf numFmtId="0" fontId="0" fillId="0" borderId="10" xfId="45" applyFill="1" applyBorder="1" applyAlignment="1">
      <alignment vertical="center"/>
      <protection/>
    </xf>
    <xf numFmtId="0" fontId="37" fillId="0" borderId="10" xfId="45" applyFont="1" applyFill="1" applyBorder="1" applyAlignment="1">
      <alignment vertical="center"/>
      <protection/>
    </xf>
    <xf numFmtId="0" fontId="38" fillId="0" borderId="10" xfId="45" applyFont="1" applyFill="1" applyBorder="1" applyAlignment="1">
      <alignment vertical="center" wrapText="1"/>
      <protection/>
    </xf>
    <xf numFmtId="0" fontId="38" fillId="0" borderId="10" xfId="45" applyFont="1" applyFill="1" applyBorder="1" applyAlignment="1">
      <alignment horizontal="left" vertical="center" wrapText="1"/>
      <protection/>
    </xf>
    <xf numFmtId="0" fontId="1" fillId="0" borderId="10" xfId="45" applyFont="1" applyFill="1" applyBorder="1" applyAlignment="1">
      <alignment horizontal="left" vertical="center" wrapText="1"/>
      <protection/>
    </xf>
    <xf numFmtId="1" fontId="1" fillId="0" borderId="10" xfId="45" applyNumberFormat="1" applyFont="1" applyFill="1" applyBorder="1" applyAlignment="1" applyProtection="1">
      <alignment vertical="center" wrapText="1"/>
      <protection locked="0"/>
    </xf>
    <xf numFmtId="1" fontId="38" fillId="0" borderId="10" xfId="45" applyNumberFormat="1" applyFont="1" applyFill="1" applyBorder="1" applyAlignment="1" applyProtection="1">
      <alignment horizontal="left" vertical="center" wrapText="1"/>
      <protection locked="0"/>
    </xf>
    <xf numFmtId="1" fontId="1" fillId="0" borderId="10" xfId="42" applyNumberFormat="1" applyFont="1" applyFill="1" applyBorder="1" applyAlignment="1" applyProtection="1">
      <alignment vertical="center"/>
      <protection locked="0"/>
    </xf>
    <xf numFmtId="0" fontId="5" fillId="0" borderId="10" xfId="0" applyFont="1" applyBorder="1" applyAlignment="1">
      <alignment vertical="center" wrapText="1"/>
    </xf>
    <xf numFmtId="0" fontId="0" fillId="0" borderId="0" xfId="43" applyFont="1" applyFill="1" applyBorder="1" applyAlignment="1">
      <alignment vertical="center"/>
      <protection/>
    </xf>
    <xf numFmtId="0" fontId="33" fillId="0" borderId="0" xfId="0" applyFont="1" applyBorder="1" applyAlignment="1">
      <alignment vertical="top"/>
    </xf>
    <xf numFmtId="0" fontId="33" fillId="0" borderId="0" xfId="0" applyFont="1" applyBorder="1" applyAlignment="1">
      <alignment vertical="top"/>
    </xf>
    <xf numFmtId="0" fontId="39" fillId="0" borderId="10" xfId="0" applyFont="1" applyBorder="1" applyAlignment="1">
      <alignment horizontal="center" vertical="center" wrapText="1"/>
    </xf>
    <xf numFmtId="186" fontId="39" fillId="0" borderId="10" xfId="0" applyNumberFormat="1" applyFont="1" applyBorder="1" applyAlignment="1">
      <alignment horizontal="center" vertical="center" wrapText="1"/>
    </xf>
    <xf numFmtId="186" fontId="39" fillId="0" borderId="10" xfId="0" applyNumberFormat="1" applyFont="1" applyFill="1" applyBorder="1" applyAlignment="1">
      <alignment horizontal="center" vertical="center" wrapText="1"/>
    </xf>
    <xf numFmtId="0" fontId="31" fillId="0" borderId="10" xfId="0" applyFont="1" applyBorder="1" applyAlignment="1">
      <alignment vertical="center" wrapText="1"/>
    </xf>
    <xf numFmtId="0" fontId="31" fillId="0" borderId="10" xfId="0" applyFont="1" applyBorder="1" applyAlignment="1">
      <alignment horizontal="center" vertical="center" wrapText="1"/>
    </xf>
    <xf numFmtId="0" fontId="7" fillId="0" borderId="10" xfId="0" applyFont="1" applyBorder="1" applyAlignment="1">
      <alignment vertical="center" wrapText="1"/>
    </xf>
    <xf numFmtId="0" fontId="40" fillId="0" borderId="10" xfId="0" applyFont="1" applyBorder="1" applyAlignment="1">
      <alignment horizontal="center" vertical="center" wrapText="1"/>
    </xf>
    <xf numFmtId="0" fontId="40" fillId="0" borderId="10" xfId="0" applyFont="1" applyBorder="1" applyAlignment="1">
      <alignment horizontal="left" vertical="center" wrapText="1"/>
    </xf>
    <xf numFmtId="0" fontId="31" fillId="0" borderId="10" xfId="0" applyFont="1" applyBorder="1" applyAlignment="1">
      <alignment horizontal="left" vertical="center" wrapText="1" indent="1"/>
    </xf>
    <xf numFmtId="0" fontId="5" fillId="0" borderId="10" xfId="0" applyFont="1" applyBorder="1" applyAlignment="1">
      <alignment horizontal="left" vertical="center" wrapText="1" indent="2"/>
    </xf>
    <xf numFmtId="0" fontId="5" fillId="0" borderId="10" xfId="0" applyFont="1" applyBorder="1" applyAlignment="1">
      <alignment horizontal="left" vertical="center" wrapText="1" indent="1"/>
    </xf>
    <xf numFmtId="184" fontId="31" fillId="0" borderId="10" xfId="0" applyNumberFormat="1" applyFont="1" applyBorder="1" applyAlignment="1">
      <alignment horizontal="center" vertical="center" wrapText="1"/>
    </xf>
    <xf numFmtId="0" fontId="39" fillId="0" borderId="10" xfId="0" applyFont="1" applyBorder="1" applyAlignment="1">
      <alignment horizontal="left" vertical="center" wrapText="1"/>
    </xf>
    <xf numFmtId="0" fontId="40" fillId="0" borderId="10" xfId="0" applyFont="1" applyBorder="1" applyAlignment="1">
      <alignment horizontal="center" vertical="center"/>
    </xf>
    <xf numFmtId="0" fontId="4" fillId="0" borderId="10" xfId="0" applyFont="1" applyBorder="1" applyAlignment="1">
      <alignment horizontal="center" vertical="center" wrapText="1"/>
    </xf>
    <xf numFmtId="0" fontId="12" fillId="0" borderId="11" xfId="0" applyFont="1" applyBorder="1" applyAlignment="1">
      <alignment horizontal="left" vertical="center" wrapText="1"/>
    </xf>
    <xf numFmtId="176" fontId="1" fillId="0" borderId="10" xfId="0" applyNumberFormat="1" applyFont="1" applyFill="1" applyBorder="1" applyAlignment="1" applyProtection="1">
      <alignment horizontal="left" vertical="center" wrapText="1"/>
      <protection/>
    </xf>
    <xf numFmtId="183" fontId="29" fillId="0" borderId="0" xfId="0" applyNumberFormat="1" applyFont="1" applyAlignment="1">
      <alignment horizontal="left" vertical="center" wrapText="1"/>
    </xf>
    <xf numFmtId="0" fontId="41" fillId="0" borderId="0" xfId="0" applyFont="1" applyAlignment="1">
      <alignment/>
    </xf>
    <xf numFmtId="0" fontId="1" fillId="0" borderId="11" xfId="0" applyFont="1" applyBorder="1" applyAlignment="1">
      <alignment horizontal="left" vertical="center" wrapText="1"/>
    </xf>
    <xf numFmtId="0" fontId="1" fillId="0" borderId="10" xfId="0" applyNumberFormat="1" applyFont="1" applyFill="1" applyBorder="1" applyAlignment="1" applyProtection="1">
      <alignment horizontal="left" vertical="center" wrapText="1"/>
      <protection/>
    </xf>
    <xf numFmtId="184" fontId="1" fillId="0" borderId="14"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184" fontId="1" fillId="0" borderId="10" xfId="0" applyNumberFormat="1" applyFont="1" applyFill="1" applyBorder="1" applyAlignment="1">
      <alignment horizontal="left" vertical="center" wrapText="1"/>
    </xf>
    <xf numFmtId="0" fontId="1" fillId="0" borderId="15" xfId="0" applyNumberFormat="1" applyFont="1" applyFill="1" applyBorder="1" applyAlignment="1" applyProtection="1">
      <alignment horizontal="left" vertical="center" wrapText="1"/>
      <protection/>
    </xf>
    <xf numFmtId="0" fontId="42" fillId="0" borderId="0" xfId="40" applyFont="1" applyBorder="1" applyAlignment="1">
      <alignment horizontal="center" vertical="center"/>
      <protection/>
    </xf>
    <xf numFmtId="0" fontId="43" fillId="0" borderId="0" xfId="0" applyFont="1" applyAlignment="1">
      <alignment horizontal="center" vertical="center"/>
    </xf>
    <xf numFmtId="0" fontId="44" fillId="0" borderId="0" xfId="40" applyFont="1" applyBorder="1" applyAlignment="1">
      <alignment vertical="center"/>
      <protection/>
    </xf>
    <xf numFmtId="0" fontId="6" fillId="0" borderId="0" xfId="0" applyFont="1" applyAlignment="1">
      <alignment horizontal="center"/>
    </xf>
    <xf numFmtId="31" fontId="1" fillId="0" borderId="0" xfId="0" applyNumberFormat="1" applyFont="1" applyBorder="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center"/>
    </xf>
    <xf numFmtId="0" fontId="0" fillId="0" borderId="0" xfId="0" applyAlignment="1">
      <alignment horizontal="left"/>
    </xf>
    <xf numFmtId="0" fontId="30" fillId="0" borderId="0" xfId="0" applyFont="1" applyAlignment="1">
      <alignment horizontal="center"/>
    </xf>
    <xf numFmtId="0" fontId="0" fillId="0" borderId="13" xfId="0" applyBorder="1" applyAlignment="1">
      <alignment horizontal="center"/>
    </xf>
    <xf numFmtId="0" fontId="35" fillId="0" borderId="0" xfId="44" applyFont="1" applyFill="1" applyAlignment="1">
      <alignment horizontal="center" vertical="center"/>
      <protection/>
    </xf>
    <xf numFmtId="0" fontId="36" fillId="0" borderId="10" xfId="45" applyFont="1" applyFill="1" applyBorder="1" applyAlignment="1">
      <alignment horizontal="center" vertical="center" wrapText="1"/>
      <protection/>
    </xf>
    <xf numFmtId="0" fontId="0" fillId="0" borderId="12" xfId="44" applyFont="1" applyFill="1" applyBorder="1" applyAlignment="1">
      <alignment horizontal="center" vertical="center"/>
      <protection/>
    </xf>
    <xf numFmtId="0" fontId="0" fillId="0" borderId="16" xfId="44" applyFont="1" applyFill="1" applyBorder="1" applyAlignment="1">
      <alignment horizontal="center" vertical="center"/>
      <protection/>
    </xf>
    <xf numFmtId="0" fontId="36" fillId="0" borderId="17" xfId="45" applyFont="1" applyFill="1" applyBorder="1" applyAlignment="1">
      <alignment horizontal="center" vertical="center" wrapText="1"/>
      <protection/>
    </xf>
    <xf numFmtId="0" fontId="36" fillId="0" borderId="18" xfId="45" applyFont="1" applyFill="1" applyBorder="1" applyAlignment="1">
      <alignment horizontal="center" vertical="center" wrapText="1"/>
      <protection/>
    </xf>
    <xf numFmtId="0" fontId="36" fillId="0" borderId="19" xfId="45" applyFont="1" applyFill="1" applyBorder="1" applyAlignment="1">
      <alignment horizontal="center" vertical="center" wrapText="1"/>
      <protection/>
    </xf>
    <xf numFmtId="0" fontId="2" fillId="0" borderId="0" xfId="43" applyFont="1" applyFill="1" applyAlignment="1">
      <alignment horizontal="center" vertical="center"/>
      <protection/>
    </xf>
    <xf numFmtId="0" fontId="4" fillId="0" borderId="10" xfId="43" applyFont="1" applyFill="1" applyBorder="1" applyAlignment="1">
      <alignment horizontal="center" vertical="center"/>
      <protection/>
    </xf>
    <xf numFmtId="0" fontId="0" fillId="0" borderId="20" xfId="43" applyFont="1" applyFill="1" applyBorder="1" applyAlignment="1">
      <alignment horizontal="center" vertical="center"/>
      <protection/>
    </xf>
    <xf numFmtId="0" fontId="0" fillId="0" borderId="21" xfId="43" applyFont="1" applyFill="1" applyBorder="1" applyAlignment="1">
      <alignment horizontal="center" vertical="center"/>
      <protection/>
    </xf>
    <xf numFmtId="0" fontId="34" fillId="0" borderId="0" xfId="0" applyFont="1" applyAlignment="1">
      <alignment horizontal="center" vertical="top"/>
    </xf>
    <xf numFmtId="0" fontId="33" fillId="0" borderId="0" xfId="0" applyFont="1" applyBorder="1" applyAlignment="1">
      <alignment horizontal="center" vertical="top"/>
    </xf>
    <xf numFmtId="0" fontId="28" fillId="0" borderId="0" xfId="0" applyFont="1" applyAlignment="1">
      <alignment horizontal="center" vertical="center" wrapText="1"/>
    </xf>
    <xf numFmtId="0" fontId="29" fillId="0" borderId="22" xfId="0" applyFont="1" applyBorder="1" applyAlignment="1">
      <alignment horizontal="right" vertical="center" wrapText="1"/>
    </xf>
    <xf numFmtId="0" fontId="12" fillId="0" borderId="23" xfId="0" applyFont="1" applyBorder="1" applyAlignment="1">
      <alignment horizontal="justify"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4 2 5" xfId="41"/>
    <cellStyle name="常规 38" xfId="42"/>
    <cellStyle name="常规 5" xfId="43"/>
    <cellStyle name="常规 6" xfId="44"/>
    <cellStyle name="常规 6 7" xfId="45"/>
    <cellStyle name="常规_2014年全省及省级财政收支执行及2015年预算草案表（20150123，自用稿）" xfId="46"/>
    <cellStyle name="常规_国有资本经营预算表样"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 width="109.875" style="0" customWidth="1"/>
  </cols>
  <sheetData>
    <row r="1" ht="46.5">
      <c r="A1" s="120" t="s">
        <v>1482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8"/>
  <sheetViews>
    <sheetView tabSelected="1" workbookViewId="0" topLeftCell="A1">
      <selection activeCell="F10" sqref="F10"/>
    </sheetView>
  </sheetViews>
  <sheetFormatPr defaultColWidth="9.00390625" defaultRowHeight="14.25"/>
  <cols>
    <col min="1" max="1" width="73.00390625" style="0" customWidth="1"/>
  </cols>
  <sheetData>
    <row r="1" ht="49.5" customHeight="1">
      <c r="A1" s="119" t="s">
        <v>2084</v>
      </c>
    </row>
    <row r="2" ht="49.5" customHeight="1">
      <c r="A2" s="121" t="s">
        <v>1484</v>
      </c>
    </row>
    <row r="3" ht="49.5" customHeight="1">
      <c r="A3" s="121" t="s">
        <v>1485</v>
      </c>
    </row>
    <row r="4" ht="49.5" customHeight="1">
      <c r="A4" s="121" t="s">
        <v>1486</v>
      </c>
    </row>
    <row r="5" ht="49.5" customHeight="1">
      <c r="A5" s="121" t="s">
        <v>1487</v>
      </c>
    </row>
    <row r="6" ht="49.5" customHeight="1">
      <c r="A6" s="121" t="s">
        <v>1488</v>
      </c>
    </row>
    <row r="7" ht="49.5" customHeight="1">
      <c r="A7" s="121" t="s">
        <v>1489</v>
      </c>
    </row>
    <row r="8" ht="49.5" customHeight="1">
      <c r="A8" s="121" t="s">
        <v>1490</v>
      </c>
    </row>
  </sheetData>
  <printOptions horizontalCentered="1" verticalCentered="1"/>
  <pageMargins left="0.9448818897637796" right="0.7480314960629921" top="1.1811023622047245" bottom="1.1811023622047245"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H47"/>
  <sheetViews>
    <sheetView workbookViewId="0" topLeftCell="A1">
      <selection activeCell="A10" sqref="A10"/>
    </sheetView>
  </sheetViews>
  <sheetFormatPr defaultColWidth="9.00390625" defaultRowHeight="14.25"/>
  <cols>
    <col min="1" max="1" width="26.375" style="0" customWidth="1"/>
    <col min="2" max="3" width="14.875" style="0" customWidth="1"/>
    <col min="4" max="4" width="16.125" style="0" customWidth="1"/>
    <col min="5" max="5" width="28.00390625" style="0" customWidth="1"/>
    <col min="6" max="6" width="15.50390625" style="0" customWidth="1"/>
    <col min="7" max="7" width="12.125" style="0" customWidth="1"/>
    <col min="8" max="8" width="16.625" style="0" customWidth="1"/>
  </cols>
  <sheetData>
    <row r="1" ht="17.25" customHeight="1">
      <c r="A1" t="s">
        <v>2085</v>
      </c>
    </row>
    <row r="2" spans="1:8" ht="22.5">
      <c r="A2" s="122" t="s">
        <v>2540</v>
      </c>
      <c r="B2" s="122"/>
      <c r="C2" s="122"/>
      <c r="D2" s="122"/>
      <c r="E2" s="122"/>
      <c r="F2" s="122"/>
      <c r="G2" s="122"/>
      <c r="H2" s="122"/>
    </row>
    <row r="3" spans="1:8" ht="14.25">
      <c r="A3" s="29"/>
      <c r="B3" s="29"/>
      <c r="C3" s="29"/>
      <c r="D3" s="123"/>
      <c r="E3" s="123"/>
      <c r="F3" s="29"/>
      <c r="G3" s="29"/>
      <c r="H3" s="29" t="s">
        <v>2404</v>
      </c>
    </row>
    <row r="4" spans="1:8" ht="14.25">
      <c r="A4" s="124" t="s">
        <v>2405</v>
      </c>
      <c r="B4" s="124"/>
      <c r="C4" s="124"/>
      <c r="D4" s="124"/>
      <c r="E4" s="125" t="s">
        <v>2406</v>
      </c>
      <c r="F4" s="125"/>
      <c r="G4" s="125"/>
      <c r="H4" s="125"/>
    </row>
    <row r="5" spans="1:8" ht="14.25" customHeight="1">
      <c r="A5" s="47" t="s">
        <v>2407</v>
      </c>
      <c r="B5" s="47" t="s">
        <v>2408</v>
      </c>
      <c r="C5" s="47" t="s">
        <v>703</v>
      </c>
      <c r="D5" s="47" t="s">
        <v>702</v>
      </c>
      <c r="E5" s="47" t="s">
        <v>2407</v>
      </c>
      <c r="F5" s="47" t="s">
        <v>2408</v>
      </c>
      <c r="G5" s="47" t="s">
        <v>704</v>
      </c>
      <c r="H5" s="47" t="s">
        <v>702</v>
      </c>
    </row>
    <row r="6" spans="1:8" ht="13.5" customHeight="1">
      <c r="A6" s="27" t="s">
        <v>2409</v>
      </c>
      <c r="B6" s="37">
        <f>SUM(B7:B24)</f>
        <v>14031</v>
      </c>
      <c r="C6" s="37">
        <f>SUM(C7:C24)</f>
        <v>14031</v>
      </c>
      <c r="D6" s="37">
        <f>C6-B6</f>
        <v>0</v>
      </c>
      <c r="E6" s="30" t="s">
        <v>2410</v>
      </c>
      <c r="F6" s="31">
        <v>8701</v>
      </c>
      <c r="G6" s="31">
        <v>11237</v>
      </c>
      <c r="H6" s="35">
        <f>G6-F6</f>
        <v>2536</v>
      </c>
    </row>
    <row r="7" spans="1:8" ht="13.5" customHeight="1">
      <c r="A7" s="28" t="s">
        <v>2411</v>
      </c>
      <c r="B7" s="32">
        <v>8200</v>
      </c>
      <c r="C7" s="32">
        <v>8700</v>
      </c>
      <c r="D7" s="37">
        <f aca="true" t="shared" si="0" ref="D7:D44">C7-B7</f>
        <v>500</v>
      </c>
      <c r="E7" s="34" t="s">
        <v>2412</v>
      </c>
      <c r="F7" s="31"/>
      <c r="G7" s="31"/>
      <c r="H7" s="35">
        <f aca="true" t="shared" si="1" ref="H7:H44">G7-F7</f>
        <v>0</v>
      </c>
    </row>
    <row r="8" spans="1:8" ht="13.5" customHeight="1">
      <c r="A8" s="28" t="s">
        <v>2413</v>
      </c>
      <c r="B8" s="33"/>
      <c r="C8" s="33"/>
      <c r="D8" s="37">
        <f t="shared" si="0"/>
        <v>0</v>
      </c>
      <c r="E8" s="34" t="s">
        <v>2414</v>
      </c>
      <c r="F8" s="31">
        <v>38</v>
      </c>
      <c r="G8" s="31">
        <v>65</v>
      </c>
      <c r="H8" s="35">
        <f t="shared" si="1"/>
        <v>27</v>
      </c>
    </row>
    <row r="9" spans="1:8" ht="13.5" customHeight="1">
      <c r="A9" s="28" t="s">
        <v>2415</v>
      </c>
      <c r="B9" s="32">
        <v>550</v>
      </c>
      <c r="C9" s="32">
        <v>750</v>
      </c>
      <c r="D9" s="37">
        <f t="shared" si="0"/>
        <v>200</v>
      </c>
      <c r="E9" s="34" t="s">
        <v>2416</v>
      </c>
      <c r="F9" s="31">
        <v>2744</v>
      </c>
      <c r="G9" s="31">
        <v>3300</v>
      </c>
      <c r="H9" s="35">
        <f t="shared" si="1"/>
        <v>556</v>
      </c>
    </row>
    <row r="10" spans="1:8" ht="13.5" customHeight="1">
      <c r="A10" s="28" t="s">
        <v>2417</v>
      </c>
      <c r="B10" s="33"/>
      <c r="C10" s="33"/>
      <c r="D10" s="37">
        <f t="shared" si="0"/>
        <v>0</v>
      </c>
      <c r="E10" s="34" t="s">
        <v>2418</v>
      </c>
      <c r="F10" s="31">
        <v>6400</v>
      </c>
      <c r="G10" s="31">
        <v>7500</v>
      </c>
      <c r="H10" s="35">
        <f t="shared" si="1"/>
        <v>1100</v>
      </c>
    </row>
    <row r="11" spans="1:8" ht="13.5" customHeight="1">
      <c r="A11" s="28" t="s">
        <v>2419</v>
      </c>
      <c r="B11" s="32">
        <v>190</v>
      </c>
      <c r="C11" s="32">
        <v>580</v>
      </c>
      <c r="D11" s="37">
        <f t="shared" si="0"/>
        <v>390</v>
      </c>
      <c r="E11" s="34" t="s">
        <v>2420</v>
      </c>
      <c r="F11" s="31">
        <v>77</v>
      </c>
      <c r="G11" s="31">
        <v>230</v>
      </c>
      <c r="H11" s="35">
        <f t="shared" si="1"/>
        <v>153</v>
      </c>
    </row>
    <row r="12" spans="1:8" ht="13.5" customHeight="1">
      <c r="A12" s="28" t="s">
        <v>2421</v>
      </c>
      <c r="B12" s="32">
        <v>1730</v>
      </c>
      <c r="C12" s="32">
        <v>1730</v>
      </c>
      <c r="D12" s="37">
        <f t="shared" si="0"/>
        <v>0</v>
      </c>
      <c r="E12" s="34" t="s">
        <v>2422</v>
      </c>
      <c r="F12" s="31">
        <v>490</v>
      </c>
      <c r="G12" s="31">
        <v>830</v>
      </c>
      <c r="H12" s="35">
        <f t="shared" si="1"/>
        <v>340</v>
      </c>
    </row>
    <row r="13" spans="1:8" ht="13.5" customHeight="1">
      <c r="A13" s="28" t="s">
        <v>2423</v>
      </c>
      <c r="B13" s="32">
        <v>1160</v>
      </c>
      <c r="C13" s="32">
        <v>1200</v>
      </c>
      <c r="D13" s="37">
        <f t="shared" si="0"/>
        <v>40</v>
      </c>
      <c r="E13" s="34" t="s">
        <v>2424</v>
      </c>
      <c r="F13" s="31">
        <v>7175</v>
      </c>
      <c r="G13" s="31">
        <v>11000</v>
      </c>
      <c r="H13" s="35">
        <f t="shared" si="1"/>
        <v>3825</v>
      </c>
    </row>
    <row r="14" spans="1:8" ht="13.5" customHeight="1">
      <c r="A14" s="28" t="s">
        <v>2425</v>
      </c>
      <c r="B14" s="32">
        <v>250</v>
      </c>
      <c r="C14" s="32">
        <v>250</v>
      </c>
      <c r="D14" s="37">
        <f t="shared" si="0"/>
        <v>0</v>
      </c>
      <c r="E14" s="34" t="s">
        <v>2426</v>
      </c>
      <c r="F14" s="31">
        <v>3970</v>
      </c>
      <c r="G14" s="31">
        <v>5000</v>
      </c>
      <c r="H14" s="35">
        <f t="shared" si="1"/>
        <v>1030</v>
      </c>
    </row>
    <row r="15" spans="1:8" ht="13.5" customHeight="1">
      <c r="A15" s="28" t="s">
        <v>2427</v>
      </c>
      <c r="B15" s="32">
        <v>185</v>
      </c>
      <c r="C15" s="32">
        <v>185</v>
      </c>
      <c r="D15" s="37">
        <f t="shared" si="0"/>
        <v>0</v>
      </c>
      <c r="E15" s="34" t="s">
        <v>2428</v>
      </c>
      <c r="F15" s="31">
        <v>776</v>
      </c>
      <c r="G15" s="31">
        <v>2000</v>
      </c>
      <c r="H15" s="35">
        <f t="shared" si="1"/>
        <v>1224</v>
      </c>
    </row>
    <row r="16" spans="1:8" ht="13.5" customHeight="1">
      <c r="A16" s="28" t="s">
        <v>2429</v>
      </c>
      <c r="B16" s="32">
        <v>250</v>
      </c>
      <c r="C16" s="32">
        <v>150</v>
      </c>
      <c r="D16" s="37">
        <f t="shared" si="0"/>
        <v>-100</v>
      </c>
      <c r="E16" s="34" t="s">
        <v>2430</v>
      </c>
      <c r="F16" s="31">
        <v>2857</v>
      </c>
      <c r="G16" s="31">
        <v>3300</v>
      </c>
      <c r="H16" s="35">
        <f t="shared" si="1"/>
        <v>443</v>
      </c>
    </row>
    <row r="17" spans="1:8" ht="13.5" customHeight="1">
      <c r="A17" s="28" t="s">
        <v>2431</v>
      </c>
      <c r="B17" s="32">
        <v>6</v>
      </c>
      <c r="C17" s="32">
        <v>8</v>
      </c>
      <c r="D17" s="37">
        <f t="shared" si="0"/>
        <v>2</v>
      </c>
      <c r="E17" s="34" t="s">
        <v>2432</v>
      </c>
      <c r="F17" s="31">
        <v>5801</v>
      </c>
      <c r="G17" s="31">
        <v>27150</v>
      </c>
      <c r="H17" s="35">
        <f t="shared" si="1"/>
        <v>21349</v>
      </c>
    </row>
    <row r="18" spans="1:8" ht="13.5" customHeight="1">
      <c r="A18" s="28" t="s">
        <v>2433</v>
      </c>
      <c r="B18" s="32">
        <v>50</v>
      </c>
      <c r="C18" s="32">
        <v>50</v>
      </c>
      <c r="D18" s="37">
        <f t="shared" si="0"/>
        <v>0</v>
      </c>
      <c r="E18" s="34" t="s">
        <v>2434</v>
      </c>
      <c r="F18" s="31">
        <v>918</v>
      </c>
      <c r="G18" s="31">
        <v>11279</v>
      </c>
      <c r="H18" s="35">
        <f t="shared" si="1"/>
        <v>10361</v>
      </c>
    </row>
    <row r="19" spans="1:8" ht="13.5" customHeight="1">
      <c r="A19" s="28" t="s">
        <v>2435</v>
      </c>
      <c r="B19" s="32"/>
      <c r="C19" s="32"/>
      <c r="D19" s="37">
        <f t="shared" si="0"/>
        <v>0</v>
      </c>
      <c r="E19" s="34" t="s">
        <v>2436</v>
      </c>
      <c r="F19" s="31"/>
      <c r="G19" s="31">
        <v>25</v>
      </c>
      <c r="H19" s="35">
        <f t="shared" si="1"/>
        <v>25</v>
      </c>
    </row>
    <row r="20" spans="1:8" ht="13.5" customHeight="1">
      <c r="A20" s="28" t="s">
        <v>2437</v>
      </c>
      <c r="B20" s="32">
        <v>1150</v>
      </c>
      <c r="C20" s="32">
        <v>298</v>
      </c>
      <c r="D20" s="37">
        <f t="shared" si="0"/>
        <v>-852</v>
      </c>
      <c r="E20" s="34" t="s">
        <v>2438</v>
      </c>
      <c r="F20" s="31">
        <v>66</v>
      </c>
      <c r="G20" s="31">
        <v>84</v>
      </c>
      <c r="H20" s="35">
        <f t="shared" si="1"/>
        <v>18</v>
      </c>
    </row>
    <row r="21" spans="1:8" ht="13.5" customHeight="1">
      <c r="A21" s="28" t="s">
        <v>2439</v>
      </c>
      <c r="B21" s="32">
        <v>230</v>
      </c>
      <c r="C21" s="32">
        <v>50</v>
      </c>
      <c r="D21" s="37">
        <f t="shared" si="0"/>
        <v>-180</v>
      </c>
      <c r="E21" s="34" t="s">
        <v>2440</v>
      </c>
      <c r="F21" s="31">
        <v>25</v>
      </c>
      <c r="G21" s="31">
        <v>28</v>
      </c>
      <c r="H21" s="35">
        <f t="shared" si="1"/>
        <v>3</v>
      </c>
    </row>
    <row r="22" spans="1:8" ht="13.5" customHeight="1">
      <c r="A22" s="28" t="s">
        <v>2441</v>
      </c>
      <c r="B22" s="33"/>
      <c r="C22" s="33"/>
      <c r="D22" s="37">
        <f t="shared" si="0"/>
        <v>0</v>
      </c>
      <c r="E22" s="34" t="s">
        <v>2442</v>
      </c>
      <c r="F22" s="31"/>
      <c r="G22" s="31"/>
      <c r="H22" s="35">
        <f t="shared" si="1"/>
        <v>0</v>
      </c>
    </row>
    <row r="23" spans="1:8" ht="13.5" customHeight="1">
      <c r="A23" s="28" t="s">
        <v>2443</v>
      </c>
      <c r="B23" s="33">
        <v>80</v>
      </c>
      <c r="C23" s="33">
        <v>80</v>
      </c>
      <c r="D23" s="37">
        <f t="shared" si="0"/>
        <v>0</v>
      </c>
      <c r="E23" s="34" t="s">
        <v>2444</v>
      </c>
      <c r="F23" s="31">
        <v>591</v>
      </c>
      <c r="G23" s="31">
        <v>1054</v>
      </c>
      <c r="H23" s="35">
        <f t="shared" si="1"/>
        <v>463</v>
      </c>
    </row>
    <row r="24" spans="1:8" ht="13.5" customHeight="1">
      <c r="A24" s="28" t="s">
        <v>2445</v>
      </c>
      <c r="B24" s="33"/>
      <c r="C24" s="33"/>
      <c r="D24" s="37">
        <f t="shared" si="0"/>
        <v>0</v>
      </c>
      <c r="E24" s="34" t="s">
        <v>2446</v>
      </c>
      <c r="F24" s="31">
        <v>2513</v>
      </c>
      <c r="G24" s="31">
        <v>3032</v>
      </c>
      <c r="H24" s="35">
        <f t="shared" si="1"/>
        <v>519</v>
      </c>
    </row>
    <row r="25" spans="1:8" ht="13.5" customHeight="1">
      <c r="A25" s="28" t="s">
        <v>2447</v>
      </c>
      <c r="B25" s="35">
        <f>SUM(B26:B33)</f>
        <v>11856</v>
      </c>
      <c r="C25" s="35">
        <f>SUM(C26:C33)</f>
        <v>11856</v>
      </c>
      <c r="D25" s="37">
        <f t="shared" si="0"/>
        <v>0</v>
      </c>
      <c r="E25" s="34" t="s">
        <v>2448</v>
      </c>
      <c r="F25" s="31">
        <v>138</v>
      </c>
      <c r="G25" s="31">
        <v>222</v>
      </c>
      <c r="H25" s="35">
        <f t="shared" si="1"/>
        <v>84</v>
      </c>
    </row>
    <row r="26" spans="1:8" ht="13.5" customHeight="1">
      <c r="A26" s="28" t="s">
        <v>2449</v>
      </c>
      <c r="B26" s="32">
        <v>900</v>
      </c>
      <c r="C26" s="32">
        <v>950</v>
      </c>
      <c r="D26" s="37">
        <f t="shared" si="0"/>
        <v>50</v>
      </c>
      <c r="E26" s="34" t="s">
        <v>2450</v>
      </c>
      <c r="F26" s="31">
        <v>776</v>
      </c>
      <c r="G26" s="31">
        <v>2247</v>
      </c>
      <c r="H26" s="35">
        <f t="shared" si="1"/>
        <v>1471</v>
      </c>
    </row>
    <row r="27" spans="1:8" ht="13.5" customHeight="1">
      <c r="A27" s="28" t="s">
        <v>2451</v>
      </c>
      <c r="B27" s="32">
        <v>500</v>
      </c>
      <c r="C27" s="32">
        <v>400</v>
      </c>
      <c r="D27" s="37">
        <f t="shared" si="0"/>
        <v>-100</v>
      </c>
      <c r="E27" s="34" t="s">
        <v>2452</v>
      </c>
      <c r="F27" s="31">
        <v>1000</v>
      </c>
      <c r="G27" s="31"/>
      <c r="H27" s="35">
        <f t="shared" si="1"/>
        <v>-1000</v>
      </c>
    </row>
    <row r="28" spans="1:8" ht="13.5" customHeight="1">
      <c r="A28" s="28" t="s">
        <v>2453</v>
      </c>
      <c r="B28" s="32">
        <v>280</v>
      </c>
      <c r="C28" s="32">
        <v>250</v>
      </c>
      <c r="D28" s="37">
        <f t="shared" si="0"/>
        <v>-30</v>
      </c>
      <c r="E28" s="34" t="s">
        <v>2454</v>
      </c>
      <c r="F28" s="31">
        <v>14666</v>
      </c>
      <c r="G28" s="31">
        <v>90</v>
      </c>
      <c r="H28" s="35">
        <f t="shared" si="1"/>
        <v>-14576</v>
      </c>
    </row>
    <row r="29" spans="1:8" ht="13.5" customHeight="1">
      <c r="A29" s="28" t="s">
        <v>2455</v>
      </c>
      <c r="B29" s="32"/>
      <c r="C29" s="32"/>
      <c r="D29" s="37">
        <f t="shared" si="0"/>
        <v>0</v>
      </c>
      <c r="E29" s="34" t="s">
        <v>2456</v>
      </c>
      <c r="F29" s="31">
        <v>930</v>
      </c>
      <c r="G29" s="31">
        <v>850</v>
      </c>
      <c r="H29" s="35">
        <f t="shared" si="1"/>
        <v>-80</v>
      </c>
    </row>
    <row r="30" spans="1:8" ht="13.5" customHeight="1">
      <c r="A30" s="28" t="s">
        <v>2457</v>
      </c>
      <c r="B30" s="32">
        <v>8976</v>
      </c>
      <c r="C30" s="32">
        <v>9438</v>
      </c>
      <c r="D30" s="37">
        <f t="shared" si="0"/>
        <v>462</v>
      </c>
      <c r="E30" s="36" t="s">
        <v>2458</v>
      </c>
      <c r="F30" s="33"/>
      <c r="G30" s="31"/>
      <c r="H30" s="35">
        <f t="shared" si="1"/>
        <v>0</v>
      </c>
    </row>
    <row r="31" spans="1:8" ht="13.5" customHeight="1">
      <c r="A31" s="28" t="s">
        <v>2459</v>
      </c>
      <c r="B31" s="32">
        <v>1200</v>
      </c>
      <c r="C31" s="32">
        <v>746</v>
      </c>
      <c r="D31" s="37">
        <f t="shared" si="0"/>
        <v>-454</v>
      </c>
      <c r="E31" s="27"/>
      <c r="F31" s="33"/>
      <c r="G31" s="33"/>
      <c r="H31" s="35">
        <f t="shared" si="1"/>
        <v>0</v>
      </c>
    </row>
    <row r="32" spans="1:8" ht="13.5" customHeight="1">
      <c r="A32" s="28" t="s">
        <v>2460</v>
      </c>
      <c r="B32" s="32"/>
      <c r="C32" s="32"/>
      <c r="D32" s="37">
        <f t="shared" si="0"/>
        <v>0</v>
      </c>
      <c r="E32" s="27"/>
      <c r="F32" s="33"/>
      <c r="G32" s="33"/>
      <c r="H32" s="35">
        <f t="shared" si="1"/>
        <v>0</v>
      </c>
    </row>
    <row r="33" spans="1:8" ht="13.5" customHeight="1">
      <c r="A33" s="28" t="s">
        <v>2461</v>
      </c>
      <c r="B33" s="32"/>
      <c r="C33" s="32">
        <v>72</v>
      </c>
      <c r="D33" s="37">
        <f t="shared" si="0"/>
        <v>72</v>
      </c>
      <c r="E33" s="27"/>
      <c r="F33" s="33"/>
      <c r="G33" s="33"/>
      <c r="H33" s="35">
        <f t="shared" si="1"/>
        <v>0</v>
      </c>
    </row>
    <row r="34" spans="1:8" ht="13.5" customHeight="1">
      <c r="A34" s="28" t="s">
        <v>2462</v>
      </c>
      <c r="B34" s="37">
        <f>B6+B25</f>
        <v>25887</v>
      </c>
      <c r="C34" s="37">
        <f>C6+C25</f>
        <v>25887</v>
      </c>
      <c r="D34" s="37">
        <f t="shared" si="0"/>
        <v>0</v>
      </c>
      <c r="E34" s="27" t="s">
        <v>2463</v>
      </c>
      <c r="F34" s="38">
        <f>SUM(F6:F33)</f>
        <v>60652</v>
      </c>
      <c r="G34" s="38">
        <f>SUM(G6:G33)</f>
        <v>90523</v>
      </c>
      <c r="H34" s="35">
        <f t="shared" si="1"/>
        <v>29871</v>
      </c>
    </row>
    <row r="35" spans="1:8" ht="13.5" customHeight="1">
      <c r="A35" s="28" t="s">
        <v>2464</v>
      </c>
      <c r="B35" s="37">
        <v>-783</v>
      </c>
      <c r="C35" s="37">
        <v>-783</v>
      </c>
      <c r="D35" s="37">
        <f t="shared" si="0"/>
        <v>0</v>
      </c>
      <c r="E35" s="27"/>
      <c r="F35" s="38"/>
      <c r="G35" s="38"/>
      <c r="H35" s="35">
        <f t="shared" si="1"/>
        <v>0</v>
      </c>
    </row>
    <row r="36" spans="1:8" ht="13.5" customHeight="1">
      <c r="A36" s="28" t="s">
        <v>2465</v>
      </c>
      <c r="B36" s="33">
        <v>26727</v>
      </c>
      <c r="C36" s="33">
        <v>57624</v>
      </c>
      <c r="D36" s="37">
        <f t="shared" si="0"/>
        <v>30897</v>
      </c>
      <c r="E36" s="27" t="s">
        <v>2466</v>
      </c>
      <c r="F36" s="33">
        <v>1800</v>
      </c>
      <c r="G36" s="33">
        <v>1800</v>
      </c>
      <c r="H36" s="35">
        <f t="shared" si="1"/>
        <v>0</v>
      </c>
    </row>
    <row r="37" spans="1:8" ht="13.5" customHeight="1">
      <c r="A37" s="28" t="s">
        <v>2467</v>
      </c>
      <c r="B37" s="33"/>
      <c r="C37" s="33">
        <v>5457</v>
      </c>
      <c r="D37" s="37">
        <f t="shared" si="0"/>
        <v>5457</v>
      </c>
      <c r="E37" s="27"/>
      <c r="F37" s="33"/>
      <c r="G37" s="33"/>
      <c r="H37" s="35">
        <f t="shared" si="1"/>
        <v>0</v>
      </c>
    </row>
    <row r="38" spans="1:8" ht="13.5" customHeight="1">
      <c r="A38" s="28" t="s">
        <v>2468</v>
      </c>
      <c r="B38" s="33"/>
      <c r="C38" s="33">
        <v>100</v>
      </c>
      <c r="D38" s="37">
        <f t="shared" si="0"/>
        <v>100</v>
      </c>
      <c r="E38" s="27" t="s">
        <v>2469</v>
      </c>
      <c r="F38" s="33">
        <v>2318</v>
      </c>
      <c r="G38" s="33">
        <v>2318</v>
      </c>
      <c r="H38" s="35">
        <f t="shared" si="1"/>
        <v>0</v>
      </c>
    </row>
    <row r="39" spans="1:8" ht="13.5" customHeight="1">
      <c r="A39" s="28" t="s">
        <v>2470</v>
      </c>
      <c r="B39" s="33"/>
      <c r="C39" s="33">
        <v>2318</v>
      </c>
      <c r="D39" s="37">
        <f t="shared" si="0"/>
        <v>2318</v>
      </c>
      <c r="E39" s="27" t="s">
        <v>2471</v>
      </c>
      <c r="F39" s="33">
        <v>0</v>
      </c>
      <c r="G39" s="33"/>
      <c r="H39" s="35">
        <f t="shared" si="1"/>
        <v>0</v>
      </c>
    </row>
    <row r="40" spans="1:8" ht="13.5" customHeight="1">
      <c r="A40" s="28" t="s">
        <v>2472</v>
      </c>
      <c r="B40" s="33"/>
      <c r="C40" s="33">
        <v>9</v>
      </c>
      <c r="D40" s="37">
        <f t="shared" si="0"/>
        <v>9</v>
      </c>
      <c r="E40" s="27"/>
      <c r="F40" s="33"/>
      <c r="G40" s="33"/>
      <c r="H40" s="35">
        <f t="shared" si="1"/>
        <v>0</v>
      </c>
    </row>
    <row r="41" spans="1:8" ht="13.5" customHeight="1">
      <c r="A41" s="28" t="s">
        <v>2473</v>
      </c>
      <c r="B41" s="33">
        <v>12910</v>
      </c>
      <c r="C41" s="33"/>
      <c r="D41" s="37">
        <f t="shared" si="0"/>
        <v>-12910</v>
      </c>
      <c r="E41" s="27"/>
      <c r="F41" s="33"/>
      <c r="G41" s="33"/>
      <c r="H41" s="35">
        <f t="shared" si="1"/>
        <v>0</v>
      </c>
    </row>
    <row r="42" spans="1:8" ht="13.5" customHeight="1">
      <c r="A42" s="28" t="s">
        <v>2474</v>
      </c>
      <c r="B42" s="33"/>
      <c r="C42" s="33">
        <v>3900</v>
      </c>
      <c r="D42" s="37">
        <f t="shared" si="0"/>
        <v>3900</v>
      </c>
      <c r="E42" s="27"/>
      <c r="F42" s="33"/>
      <c r="G42" s="33"/>
      <c r="H42" s="35">
        <f t="shared" si="1"/>
        <v>0</v>
      </c>
    </row>
    <row r="43" spans="1:8" ht="13.5" customHeight="1">
      <c r="A43" s="28" t="s">
        <v>2475</v>
      </c>
      <c r="B43" s="33">
        <v>29</v>
      </c>
      <c r="C43" s="33">
        <v>129</v>
      </c>
      <c r="D43" s="37">
        <f t="shared" si="0"/>
        <v>100</v>
      </c>
      <c r="E43" s="27"/>
      <c r="F43" s="33"/>
      <c r="G43" s="33"/>
      <c r="H43" s="35">
        <f t="shared" si="1"/>
        <v>0</v>
      </c>
    </row>
    <row r="44" spans="1:8" ht="13.5" customHeight="1">
      <c r="A44" s="39" t="s">
        <v>2476</v>
      </c>
      <c r="B44" s="37">
        <f>SUM(B34,B35:B43)</f>
        <v>64770</v>
      </c>
      <c r="C44" s="37">
        <f>SUM(C34,C35:C43)</f>
        <v>94641</v>
      </c>
      <c r="D44" s="37">
        <f t="shared" si="0"/>
        <v>29871</v>
      </c>
      <c r="E44" s="27" t="s">
        <v>2477</v>
      </c>
      <c r="F44" s="38">
        <f>SUM(F34:F43)</f>
        <v>64770</v>
      </c>
      <c r="G44" s="38">
        <f>SUM(G34:G43)</f>
        <v>94641</v>
      </c>
      <c r="H44" s="35">
        <f t="shared" si="1"/>
        <v>29871</v>
      </c>
    </row>
    <row r="45" spans="1:8" ht="14.25">
      <c r="A45" s="26"/>
      <c r="B45" s="26"/>
      <c r="C45" s="26"/>
      <c r="D45" s="26"/>
      <c r="E45" s="26"/>
      <c r="F45" s="26"/>
      <c r="G45" s="26"/>
      <c r="H45" s="26"/>
    </row>
    <row r="46" spans="1:8" ht="14.25">
      <c r="A46" s="26"/>
      <c r="B46" s="26"/>
      <c r="C46" s="26"/>
      <c r="D46" s="26"/>
      <c r="E46" s="26"/>
      <c r="F46" s="26"/>
      <c r="G46" s="26"/>
      <c r="H46" s="26"/>
    </row>
    <row r="47" ht="14.25">
      <c r="H47" s="26"/>
    </row>
  </sheetData>
  <sheetProtection/>
  <mergeCells count="4">
    <mergeCell ref="A2:H2"/>
    <mergeCell ref="D3:E3"/>
    <mergeCell ref="A4:D4"/>
    <mergeCell ref="E4:H4"/>
  </mergeCells>
  <printOptions horizontalCentered="1" verticalCentered="1"/>
  <pageMargins left="1.1416666666666666" right="0.8659722222222223" top="0.5902777777777778" bottom="0.39305555555555555" header="0.15694444444444444" footer="0.1569444444444444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E1330"/>
  <sheetViews>
    <sheetView workbookViewId="0" topLeftCell="A1">
      <selection activeCell="H19" sqref="H19"/>
    </sheetView>
  </sheetViews>
  <sheetFormatPr defaultColWidth="9.00390625" defaultRowHeight="14.25"/>
  <cols>
    <col min="2" max="2" width="36.875" style="0" customWidth="1"/>
    <col min="3" max="3" width="9.875" style="0" customWidth="1"/>
    <col min="4" max="4" width="10.375" style="0" customWidth="1"/>
    <col min="5" max="5" width="15.00390625" style="0" customWidth="1"/>
  </cols>
  <sheetData>
    <row r="1" spans="1:5" ht="14.25">
      <c r="A1" s="126" t="s">
        <v>2086</v>
      </c>
      <c r="B1" s="126"/>
      <c r="C1" s="126"/>
      <c r="D1" s="126"/>
      <c r="E1" s="126"/>
    </row>
    <row r="2" spans="1:5" ht="18.75">
      <c r="A2" s="127" t="s">
        <v>2399</v>
      </c>
      <c r="B2" s="127"/>
      <c r="C2" s="127"/>
      <c r="D2" s="127"/>
      <c r="E2" s="127"/>
    </row>
    <row r="3" spans="1:5" ht="14.25">
      <c r="A3" s="63"/>
      <c r="B3" s="64"/>
      <c r="C3" s="64"/>
      <c r="D3" s="128" t="s">
        <v>2403</v>
      </c>
      <c r="E3" s="128"/>
    </row>
    <row r="4" spans="1:5" ht="14.25">
      <c r="A4" s="48" t="s">
        <v>2543</v>
      </c>
      <c r="B4" s="48" t="s">
        <v>2544</v>
      </c>
      <c r="C4" s="48" t="s">
        <v>2400</v>
      </c>
      <c r="D4" s="49" t="s">
        <v>2402</v>
      </c>
      <c r="E4" s="49" t="s">
        <v>701</v>
      </c>
    </row>
    <row r="5" spans="1:5" ht="14.25">
      <c r="A5" s="50"/>
      <c r="B5" s="51" t="s">
        <v>2545</v>
      </c>
      <c r="C5" s="52">
        <f>SUM(C6,C235,C275,C294,C384,C436,C492,C549,C675,C747,C826,C849,C960,C1024,C1088,C1108,C1138,C1148,C1193,C1213,C1257,C1313,C1314,C1319,C1327)</f>
        <v>60652</v>
      </c>
      <c r="D5" s="52">
        <f>SUM(D6,D235,D275,D294,D384,D436,D492,D549,D675,D747,D826,D849,D960,D1024,D1088,D1108,D1138,D1148,D1193,D1213,D1257,D1313,D1314,D1319,D1327)</f>
        <v>90523</v>
      </c>
      <c r="E5" s="52">
        <f>D5-C5</f>
        <v>29871</v>
      </c>
    </row>
    <row r="6" spans="1:5" ht="14.25">
      <c r="A6" s="50" t="s">
        <v>2546</v>
      </c>
      <c r="B6" s="51" t="s">
        <v>2547</v>
      </c>
      <c r="C6" s="52">
        <f>SUM(C7,C19,C28,C39,C50,C61,C72,C80,C89,C102,C111,C122,C134,C141,C149,C155,C162,C169,C176,C183,C190,C198,C204,C210,C217,C232)</f>
        <v>8701</v>
      </c>
      <c r="D6" s="52">
        <f>SUM(D7,D19,D28,D39,D50,D61,D72,D80,D89,D102,D111,D122,D134,D141,D149,D155,D162,D169,D176,D183,D190,D198,D204,D210,D217,D232)</f>
        <v>11237</v>
      </c>
      <c r="E6" s="52">
        <f aca="true" t="shared" si="0" ref="E6:E69">D6-C6</f>
        <v>2536</v>
      </c>
    </row>
    <row r="7" spans="1:5" ht="14.25">
      <c r="A7" s="50" t="s">
        <v>2548</v>
      </c>
      <c r="B7" s="51" t="s">
        <v>2549</v>
      </c>
      <c r="C7" s="52">
        <f>SUM(C8:C18)</f>
        <v>428</v>
      </c>
      <c r="D7" s="52">
        <f>SUM(D8:D18)</f>
        <v>415</v>
      </c>
      <c r="E7" s="52">
        <f t="shared" si="0"/>
        <v>-13</v>
      </c>
    </row>
    <row r="8" spans="1:5" ht="14.25">
      <c r="A8" s="50" t="s">
        <v>2550</v>
      </c>
      <c r="B8" s="50" t="s">
        <v>2551</v>
      </c>
      <c r="C8" s="52">
        <v>354</v>
      </c>
      <c r="D8" s="52">
        <v>362</v>
      </c>
      <c r="E8" s="52">
        <f t="shared" si="0"/>
        <v>8</v>
      </c>
    </row>
    <row r="9" spans="1:5" ht="14.25">
      <c r="A9" s="50" t="s">
        <v>2552</v>
      </c>
      <c r="B9" s="50" t="s">
        <v>2553</v>
      </c>
      <c r="C9" s="53"/>
      <c r="D9" s="53"/>
      <c r="E9" s="52"/>
    </row>
    <row r="10" spans="1:5" ht="14.25">
      <c r="A10" s="50" t="s">
        <v>2554</v>
      </c>
      <c r="B10" s="50" t="s">
        <v>2555</v>
      </c>
      <c r="C10" s="52"/>
      <c r="D10" s="52"/>
      <c r="E10" s="52"/>
    </row>
    <row r="11" spans="1:5" ht="14.25">
      <c r="A11" s="50" t="s">
        <v>2556</v>
      </c>
      <c r="B11" s="50" t="s">
        <v>2557</v>
      </c>
      <c r="C11" s="52">
        <v>44</v>
      </c>
      <c r="D11" s="52">
        <v>41</v>
      </c>
      <c r="E11" s="52">
        <f t="shared" si="0"/>
        <v>-3</v>
      </c>
    </row>
    <row r="12" spans="1:5" ht="14.25">
      <c r="A12" s="50" t="s">
        <v>2558</v>
      </c>
      <c r="B12" s="50" t="s">
        <v>2559</v>
      </c>
      <c r="C12" s="52"/>
      <c r="D12" s="52"/>
      <c r="E12" s="52"/>
    </row>
    <row r="13" spans="1:5" ht="14.25">
      <c r="A13" s="50" t="s">
        <v>2560</v>
      </c>
      <c r="B13" s="50" t="s">
        <v>2561</v>
      </c>
      <c r="C13" s="52">
        <v>21</v>
      </c>
      <c r="D13" s="52">
        <v>9</v>
      </c>
      <c r="E13" s="52">
        <f t="shared" si="0"/>
        <v>-12</v>
      </c>
    </row>
    <row r="14" spans="1:5" ht="14.25">
      <c r="A14" s="50" t="s">
        <v>2562</v>
      </c>
      <c r="B14" s="50" t="s">
        <v>2563</v>
      </c>
      <c r="C14" s="52"/>
      <c r="D14" s="52"/>
      <c r="E14" s="52"/>
    </row>
    <row r="15" spans="1:5" ht="14.25">
      <c r="A15" s="50" t="s">
        <v>2564</v>
      </c>
      <c r="B15" s="50" t="s">
        <v>2565</v>
      </c>
      <c r="C15" s="52">
        <v>9</v>
      </c>
      <c r="D15" s="52">
        <v>3</v>
      </c>
      <c r="E15" s="52">
        <f t="shared" si="0"/>
        <v>-6</v>
      </c>
    </row>
    <row r="16" spans="1:5" ht="14.25">
      <c r="A16" s="50" t="s">
        <v>2566</v>
      </c>
      <c r="B16" s="50" t="s">
        <v>2567</v>
      </c>
      <c r="C16" s="52"/>
      <c r="D16" s="52"/>
      <c r="E16" s="52"/>
    </row>
    <row r="17" spans="1:5" ht="14.25">
      <c r="A17" s="50" t="s">
        <v>2568</v>
      </c>
      <c r="B17" s="50" t="s">
        <v>2569</v>
      </c>
      <c r="C17" s="52"/>
      <c r="D17" s="52"/>
      <c r="E17" s="52"/>
    </row>
    <row r="18" spans="1:5" ht="14.25">
      <c r="A18" s="50" t="s">
        <v>2570</v>
      </c>
      <c r="B18" s="50" t="s">
        <v>2571</v>
      </c>
      <c r="C18" s="52"/>
      <c r="D18" s="52"/>
      <c r="E18" s="52"/>
    </row>
    <row r="19" spans="1:5" ht="14.25">
      <c r="A19" s="50" t="s">
        <v>2572</v>
      </c>
      <c r="B19" s="51" t="s">
        <v>2573</v>
      </c>
      <c r="C19" s="52">
        <f>SUM(C20:C27)</f>
        <v>425</v>
      </c>
      <c r="D19" s="52">
        <f>SUM(D20:D27)</f>
        <v>579</v>
      </c>
      <c r="E19" s="52">
        <f t="shared" si="0"/>
        <v>154</v>
      </c>
    </row>
    <row r="20" spans="1:5" ht="14.25">
      <c r="A20" s="50" t="s">
        <v>2574</v>
      </c>
      <c r="B20" s="50" t="s">
        <v>2551</v>
      </c>
      <c r="C20" s="52">
        <v>396</v>
      </c>
      <c r="D20" s="52">
        <v>530</v>
      </c>
      <c r="E20" s="52">
        <f t="shared" si="0"/>
        <v>134</v>
      </c>
    </row>
    <row r="21" spans="1:5" ht="14.25">
      <c r="A21" s="50" t="s">
        <v>2575</v>
      </c>
      <c r="B21" s="50" t="s">
        <v>2553</v>
      </c>
      <c r="C21" s="52">
        <v>11</v>
      </c>
      <c r="D21" s="52">
        <v>40</v>
      </c>
      <c r="E21" s="52">
        <f t="shared" si="0"/>
        <v>29</v>
      </c>
    </row>
    <row r="22" spans="1:5" ht="14.25">
      <c r="A22" s="50" t="s">
        <v>2576</v>
      </c>
      <c r="B22" s="50" t="s">
        <v>2555</v>
      </c>
      <c r="C22" s="52"/>
      <c r="D22" s="52"/>
      <c r="E22" s="52"/>
    </row>
    <row r="23" spans="1:5" ht="14.25">
      <c r="A23" s="50" t="s">
        <v>2577</v>
      </c>
      <c r="B23" s="50" t="s">
        <v>2578</v>
      </c>
      <c r="C23" s="52">
        <v>10</v>
      </c>
      <c r="D23" s="52">
        <v>9</v>
      </c>
      <c r="E23" s="52">
        <f t="shared" si="0"/>
        <v>-1</v>
      </c>
    </row>
    <row r="24" spans="1:5" ht="14.25">
      <c r="A24" s="50" t="s">
        <v>2579</v>
      </c>
      <c r="B24" s="50" t="s">
        <v>2580</v>
      </c>
      <c r="C24" s="52"/>
      <c r="D24" s="52"/>
      <c r="E24" s="52"/>
    </row>
    <row r="25" spans="1:5" ht="14.25">
      <c r="A25" s="50" t="s">
        <v>2581</v>
      </c>
      <c r="B25" s="50" t="s">
        <v>2582</v>
      </c>
      <c r="C25" s="52">
        <v>8</v>
      </c>
      <c r="D25" s="52"/>
      <c r="E25" s="52">
        <f t="shared" si="0"/>
        <v>-8</v>
      </c>
    </row>
    <row r="26" spans="1:5" ht="14.25">
      <c r="A26" s="50" t="s">
        <v>2583</v>
      </c>
      <c r="B26" s="50" t="s">
        <v>2569</v>
      </c>
      <c r="C26" s="52"/>
      <c r="D26" s="52"/>
      <c r="E26" s="52"/>
    </row>
    <row r="27" spans="1:5" ht="14.25">
      <c r="A27" s="50" t="s">
        <v>2584</v>
      </c>
      <c r="B27" s="50" t="s">
        <v>2585</v>
      </c>
      <c r="C27" s="52"/>
      <c r="D27" s="52"/>
      <c r="E27" s="52"/>
    </row>
    <row r="28" spans="1:5" ht="14.25">
      <c r="A28" s="50" t="s">
        <v>2586</v>
      </c>
      <c r="B28" s="51" t="s">
        <v>2587</v>
      </c>
      <c r="C28" s="52">
        <f>SUM(C29:C38)</f>
        <v>2600</v>
      </c>
      <c r="D28" s="52">
        <f>SUM(D29:D38)</f>
        <v>3175</v>
      </c>
      <c r="E28" s="52">
        <f t="shared" si="0"/>
        <v>575</v>
      </c>
    </row>
    <row r="29" spans="1:5" ht="14.25">
      <c r="A29" s="50" t="s">
        <v>2588</v>
      </c>
      <c r="B29" s="50" t="s">
        <v>2551</v>
      </c>
      <c r="C29" s="52">
        <v>1575</v>
      </c>
      <c r="D29" s="52">
        <v>1967</v>
      </c>
      <c r="E29" s="52">
        <f t="shared" si="0"/>
        <v>392</v>
      </c>
    </row>
    <row r="30" spans="1:5" ht="14.25">
      <c r="A30" s="50" t="s">
        <v>2589</v>
      </c>
      <c r="B30" s="50" t="s">
        <v>2553</v>
      </c>
      <c r="C30" s="52">
        <v>206</v>
      </c>
      <c r="D30" s="52">
        <v>325</v>
      </c>
      <c r="E30" s="52">
        <f t="shared" si="0"/>
        <v>119</v>
      </c>
    </row>
    <row r="31" spans="1:5" ht="14.25">
      <c r="A31" s="50" t="s">
        <v>2590</v>
      </c>
      <c r="B31" s="50" t="s">
        <v>2555</v>
      </c>
      <c r="C31" s="52">
        <v>57</v>
      </c>
      <c r="D31" s="52">
        <v>44</v>
      </c>
      <c r="E31" s="52">
        <f t="shared" si="0"/>
        <v>-13</v>
      </c>
    </row>
    <row r="32" spans="1:5" ht="14.25">
      <c r="A32" s="50" t="s">
        <v>2591</v>
      </c>
      <c r="B32" s="50" t="s">
        <v>2592</v>
      </c>
      <c r="C32" s="52"/>
      <c r="D32" s="52"/>
      <c r="E32" s="52"/>
    </row>
    <row r="33" spans="1:5" ht="14.25">
      <c r="A33" s="50" t="s">
        <v>2593</v>
      </c>
      <c r="B33" s="50" t="s">
        <v>2594</v>
      </c>
      <c r="C33" s="52"/>
      <c r="D33" s="52"/>
      <c r="E33" s="52"/>
    </row>
    <row r="34" spans="1:5" ht="14.25">
      <c r="A34" s="50" t="s">
        <v>2595</v>
      </c>
      <c r="B34" s="50" t="s">
        <v>2596</v>
      </c>
      <c r="C34" s="52"/>
      <c r="D34" s="52"/>
      <c r="E34" s="52"/>
    </row>
    <row r="35" spans="1:5" ht="14.25">
      <c r="A35" s="50" t="s">
        <v>2597</v>
      </c>
      <c r="B35" s="50" t="s">
        <v>2598</v>
      </c>
      <c r="C35" s="52">
        <v>46</v>
      </c>
      <c r="D35" s="52">
        <v>24</v>
      </c>
      <c r="E35" s="52">
        <f t="shared" si="0"/>
        <v>-22</v>
      </c>
    </row>
    <row r="36" spans="1:5" ht="14.25">
      <c r="A36" s="50" t="s">
        <v>2599</v>
      </c>
      <c r="B36" s="50" t="s">
        <v>2600</v>
      </c>
      <c r="C36" s="52"/>
      <c r="D36" s="52"/>
      <c r="E36" s="52"/>
    </row>
    <row r="37" spans="1:5" ht="14.25">
      <c r="A37" s="50" t="s">
        <v>2601</v>
      </c>
      <c r="B37" s="50" t="s">
        <v>2569</v>
      </c>
      <c r="C37" s="52">
        <v>701</v>
      </c>
      <c r="D37" s="52">
        <v>800</v>
      </c>
      <c r="E37" s="52">
        <f t="shared" si="0"/>
        <v>99</v>
      </c>
    </row>
    <row r="38" spans="1:5" ht="14.25">
      <c r="A38" s="50" t="s">
        <v>2602</v>
      </c>
      <c r="B38" s="50" t="s">
        <v>2603</v>
      </c>
      <c r="C38" s="52">
        <v>15</v>
      </c>
      <c r="D38" s="52">
        <v>15</v>
      </c>
      <c r="E38" s="52">
        <f t="shared" si="0"/>
        <v>0</v>
      </c>
    </row>
    <row r="39" spans="1:5" ht="14.25">
      <c r="A39" s="50" t="s">
        <v>2604</v>
      </c>
      <c r="B39" s="51" t="s">
        <v>2605</v>
      </c>
      <c r="C39" s="52">
        <f>SUM(C40:C49)</f>
        <v>192</v>
      </c>
      <c r="D39" s="52">
        <f>SUM(D40:D49)</f>
        <v>354</v>
      </c>
      <c r="E39" s="52">
        <f t="shared" si="0"/>
        <v>162</v>
      </c>
    </row>
    <row r="40" spans="1:5" ht="14.25">
      <c r="A40" s="50" t="s">
        <v>2606</v>
      </c>
      <c r="B40" s="50" t="s">
        <v>2551</v>
      </c>
      <c r="C40" s="52">
        <v>102</v>
      </c>
      <c r="D40" s="52">
        <v>123</v>
      </c>
      <c r="E40" s="52">
        <f t="shared" si="0"/>
        <v>21</v>
      </c>
    </row>
    <row r="41" spans="1:5" ht="14.25">
      <c r="A41" s="50" t="s">
        <v>2607</v>
      </c>
      <c r="B41" s="50" t="s">
        <v>2553</v>
      </c>
      <c r="C41" s="53">
        <v>48</v>
      </c>
      <c r="D41" s="53">
        <v>50</v>
      </c>
      <c r="E41" s="52">
        <f t="shared" si="0"/>
        <v>2</v>
      </c>
    </row>
    <row r="42" spans="1:5" ht="14.25">
      <c r="A42" s="50" t="s">
        <v>2608</v>
      </c>
      <c r="B42" s="50" t="s">
        <v>2555</v>
      </c>
      <c r="C42" s="52"/>
      <c r="D42" s="52"/>
      <c r="E42" s="52"/>
    </row>
    <row r="43" spans="1:5" ht="14.25">
      <c r="A43" s="50" t="s">
        <v>2609</v>
      </c>
      <c r="B43" s="50" t="s">
        <v>2610</v>
      </c>
      <c r="C43" s="52"/>
      <c r="D43" s="52"/>
      <c r="E43" s="52"/>
    </row>
    <row r="44" spans="1:5" ht="14.25">
      <c r="A44" s="50" t="s">
        <v>2611</v>
      </c>
      <c r="B44" s="50" t="s">
        <v>2612</v>
      </c>
      <c r="C44" s="52"/>
      <c r="D44" s="52"/>
      <c r="E44" s="52"/>
    </row>
    <row r="45" spans="1:5" ht="14.25">
      <c r="A45" s="50" t="s">
        <v>2613</v>
      </c>
      <c r="B45" s="50" t="s">
        <v>2614</v>
      </c>
      <c r="C45" s="52"/>
      <c r="D45" s="52"/>
      <c r="E45" s="52"/>
    </row>
    <row r="46" spans="1:5" ht="14.25">
      <c r="A46" s="50" t="s">
        <v>2615</v>
      </c>
      <c r="B46" s="50" t="s">
        <v>2616</v>
      </c>
      <c r="C46" s="52"/>
      <c r="D46" s="52"/>
      <c r="E46" s="52"/>
    </row>
    <row r="47" spans="1:5" ht="14.25">
      <c r="A47" s="50" t="s">
        <v>2617</v>
      </c>
      <c r="B47" s="50" t="s">
        <v>2618</v>
      </c>
      <c r="C47" s="52"/>
      <c r="D47" s="52"/>
      <c r="E47" s="52"/>
    </row>
    <row r="48" spans="1:5" ht="14.25">
      <c r="A48" s="50" t="s">
        <v>2619</v>
      </c>
      <c r="B48" s="50" t="s">
        <v>2569</v>
      </c>
      <c r="C48" s="52">
        <v>42</v>
      </c>
      <c r="D48" s="52">
        <v>65</v>
      </c>
      <c r="E48" s="52">
        <f t="shared" si="0"/>
        <v>23</v>
      </c>
    </row>
    <row r="49" spans="1:5" ht="14.25">
      <c r="A49" s="50" t="s">
        <v>2620</v>
      </c>
      <c r="B49" s="50" t="s">
        <v>2621</v>
      </c>
      <c r="C49" s="52"/>
      <c r="D49" s="52">
        <v>116</v>
      </c>
      <c r="E49" s="52">
        <f t="shared" si="0"/>
        <v>116</v>
      </c>
    </row>
    <row r="50" spans="1:5" ht="14.25">
      <c r="A50" s="50" t="s">
        <v>2622</v>
      </c>
      <c r="B50" s="51" t="s">
        <v>2623</v>
      </c>
      <c r="C50" s="52">
        <f>SUM(C51:C60)</f>
        <v>196</v>
      </c>
      <c r="D50" s="52">
        <f>SUM(D51:D60)</f>
        <v>252</v>
      </c>
      <c r="E50" s="52">
        <f t="shared" si="0"/>
        <v>56</v>
      </c>
    </row>
    <row r="51" spans="1:5" ht="14.25">
      <c r="A51" s="50" t="s">
        <v>2624</v>
      </c>
      <c r="B51" s="50" t="s">
        <v>2551</v>
      </c>
      <c r="C51" s="52">
        <v>104</v>
      </c>
      <c r="D51" s="52">
        <v>143</v>
      </c>
      <c r="E51" s="52">
        <f t="shared" si="0"/>
        <v>39</v>
      </c>
    </row>
    <row r="52" spans="1:5" ht="14.25">
      <c r="A52" s="50" t="s">
        <v>2625</v>
      </c>
      <c r="B52" s="50" t="s">
        <v>2553</v>
      </c>
      <c r="C52" s="52"/>
      <c r="D52" s="52"/>
      <c r="E52" s="52"/>
    </row>
    <row r="53" spans="1:5" ht="14.25">
      <c r="A53" s="50" t="s">
        <v>2626</v>
      </c>
      <c r="B53" s="50" t="s">
        <v>2555</v>
      </c>
      <c r="C53" s="52"/>
      <c r="D53" s="52"/>
      <c r="E53" s="52"/>
    </row>
    <row r="54" spans="1:5" ht="14.25">
      <c r="A54" s="54" t="s">
        <v>2627</v>
      </c>
      <c r="B54" s="54" t="s">
        <v>2628</v>
      </c>
      <c r="C54" s="53">
        <v>5</v>
      </c>
      <c r="D54" s="53">
        <v>3</v>
      </c>
      <c r="E54" s="52">
        <f t="shared" si="0"/>
        <v>-2</v>
      </c>
    </row>
    <row r="55" spans="1:5" ht="14.25">
      <c r="A55" s="50" t="s">
        <v>2629</v>
      </c>
      <c r="B55" s="50" t="s">
        <v>2630</v>
      </c>
      <c r="C55" s="52">
        <v>87</v>
      </c>
      <c r="D55" s="52">
        <v>103</v>
      </c>
      <c r="E55" s="52">
        <f t="shared" si="0"/>
        <v>16</v>
      </c>
    </row>
    <row r="56" spans="1:5" ht="14.25">
      <c r="A56" s="50" t="s">
        <v>2631</v>
      </c>
      <c r="B56" s="50" t="s">
        <v>2632</v>
      </c>
      <c r="C56" s="52"/>
      <c r="D56" s="52"/>
      <c r="E56" s="52"/>
    </row>
    <row r="57" spans="1:5" ht="14.25">
      <c r="A57" s="50" t="s">
        <v>2633</v>
      </c>
      <c r="B57" s="50" t="s">
        <v>2634</v>
      </c>
      <c r="C57" s="52"/>
      <c r="D57" s="52">
        <v>3</v>
      </c>
      <c r="E57" s="52">
        <f t="shared" si="0"/>
        <v>3</v>
      </c>
    </row>
    <row r="58" spans="1:5" ht="14.25">
      <c r="A58" s="50" t="s">
        <v>2635</v>
      </c>
      <c r="B58" s="50" t="s">
        <v>2636</v>
      </c>
      <c r="C58" s="52"/>
      <c r="D58" s="52"/>
      <c r="E58" s="52"/>
    </row>
    <row r="59" spans="1:5" ht="14.25">
      <c r="A59" s="50" t="s">
        <v>2637</v>
      </c>
      <c r="B59" s="50" t="s">
        <v>2569</v>
      </c>
      <c r="C59" s="52"/>
      <c r="D59" s="52"/>
      <c r="E59" s="52"/>
    </row>
    <row r="60" spans="1:5" ht="14.25">
      <c r="A60" s="50" t="s">
        <v>2638</v>
      </c>
      <c r="B60" s="50" t="s">
        <v>2639</v>
      </c>
      <c r="C60" s="52"/>
      <c r="D60" s="52"/>
      <c r="E60" s="52"/>
    </row>
    <row r="61" spans="1:5" ht="14.25">
      <c r="A61" s="50" t="s">
        <v>2640</v>
      </c>
      <c r="B61" s="51" t="s">
        <v>2641</v>
      </c>
      <c r="C61" s="52">
        <f>SUM(C62:C71)</f>
        <v>924</v>
      </c>
      <c r="D61" s="52">
        <f>SUM(D62:D71)</f>
        <v>857</v>
      </c>
      <c r="E61" s="52">
        <f t="shared" si="0"/>
        <v>-67</v>
      </c>
    </row>
    <row r="62" spans="1:5" ht="14.25">
      <c r="A62" s="50" t="s">
        <v>2642</v>
      </c>
      <c r="B62" s="50" t="s">
        <v>2551</v>
      </c>
      <c r="C62" s="53">
        <v>234</v>
      </c>
      <c r="D62" s="53">
        <v>296</v>
      </c>
      <c r="E62" s="52">
        <f t="shared" si="0"/>
        <v>62</v>
      </c>
    </row>
    <row r="63" spans="1:5" ht="14.25">
      <c r="A63" s="50" t="s">
        <v>2643</v>
      </c>
      <c r="B63" s="50" t="s">
        <v>2553</v>
      </c>
      <c r="C63" s="52">
        <v>123</v>
      </c>
      <c r="D63" s="52">
        <v>123</v>
      </c>
      <c r="E63" s="52">
        <f t="shared" si="0"/>
        <v>0</v>
      </c>
    </row>
    <row r="64" spans="1:5" ht="14.25">
      <c r="A64" s="50" t="s">
        <v>2644</v>
      </c>
      <c r="B64" s="50" t="s">
        <v>2555</v>
      </c>
      <c r="C64" s="52"/>
      <c r="D64" s="52"/>
      <c r="E64" s="52"/>
    </row>
    <row r="65" spans="1:5" ht="14.25">
      <c r="A65" s="50" t="s">
        <v>2645</v>
      </c>
      <c r="B65" s="50" t="s">
        <v>2646</v>
      </c>
      <c r="C65" s="52"/>
      <c r="D65" s="52"/>
      <c r="E65" s="52"/>
    </row>
    <row r="66" spans="1:5" ht="14.25">
      <c r="A66" s="50" t="s">
        <v>2647</v>
      </c>
      <c r="B66" s="50" t="s">
        <v>2648</v>
      </c>
      <c r="C66" s="52"/>
      <c r="D66" s="52"/>
      <c r="E66" s="52"/>
    </row>
    <row r="67" spans="1:5" ht="14.25">
      <c r="A67" s="50" t="s">
        <v>2649</v>
      </c>
      <c r="B67" s="50" t="s">
        <v>2650</v>
      </c>
      <c r="C67" s="52"/>
      <c r="D67" s="52"/>
      <c r="E67" s="52"/>
    </row>
    <row r="68" spans="1:5" ht="14.25">
      <c r="A68" s="50" t="s">
        <v>2651</v>
      </c>
      <c r="B68" s="50" t="s">
        <v>2652</v>
      </c>
      <c r="C68" s="52">
        <v>120</v>
      </c>
      <c r="D68" s="52">
        <v>120</v>
      </c>
      <c r="E68" s="52">
        <f t="shared" si="0"/>
        <v>0</v>
      </c>
    </row>
    <row r="69" spans="1:5" ht="14.25">
      <c r="A69" s="50" t="s">
        <v>2653</v>
      </c>
      <c r="B69" s="50" t="s">
        <v>2654</v>
      </c>
      <c r="C69" s="52">
        <v>400</v>
      </c>
      <c r="D69" s="52">
        <v>36</v>
      </c>
      <c r="E69" s="52">
        <f t="shared" si="0"/>
        <v>-364</v>
      </c>
    </row>
    <row r="70" spans="1:5" ht="14.25">
      <c r="A70" s="50" t="s">
        <v>2655</v>
      </c>
      <c r="B70" s="50" t="s">
        <v>2569</v>
      </c>
      <c r="C70" s="52">
        <v>47</v>
      </c>
      <c r="D70" s="52">
        <v>76</v>
      </c>
      <c r="E70" s="52">
        <f>D70-C70</f>
        <v>29</v>
      </c>
    </row>
    <row r="71" spans="1:5" ht="14.25">
      <c r="A71" s="50" t="s">
        <v>2656</v>
      </c>
      <c r="B71" s="50" t="s">
        <v>2657</v>
      </c>
      <c r="C71" s="52"/>
      <c r="D71" s="52">
        <v>206</v>
      </c>
      <c r="E71" s="52">
        <f>D71-C71</f>
        <v>206</v>
      </c>
    </row>
    <row r="72" spans="1:5" ht="14.25">
      <c r="A72" s="50" t="s">
        <v>2658</v>
      </c>
      <c r="B72" s="51" t="s">
        <v>2659</v>
      </c>
      <c r="C72" s="52">
        <f>SUM(C73:C79)</f>
        <v>200</v>
      </c>
      <c r="D72" s="52">
        <f>SUM(D73:D79)</f>
        <v>400</v>
      </c>
      <c r="E72" s="52">
        <f>D72-C72</f>
        <v>200</v>
      </c>
    </row>
    <row r="73" spans="1:5" ht="14.25">
      <c r="A73" s="50" t="s">
        <v>2660</v>
      </c>
      <c r="B73" s="50" t="s">
        <v>2551</v>
      </c>
      <c r="C73" s="52"/>
      <c r="D73" s="52"/>
      <c r="E73" s="52"/>
    </row>
    <row r="74" spans="1:5" ht="14.25">
      <c r="A74" s="50" t="s">
        <v>2661</v>
      </c>
      <c r="B74" s="50" t="s">
        <v>2553</v>
      </c>
      <c r="C74" s="52">
        <v>200</v>
      </c>
      <c r="D74" s="52">
        <v>400</v>
      </c>
      <c r="E74" s="52">
        <f>D74-C74</f>
        <v>200</v>
      </c>
    </row>
    <row r="75" spans="1:5" ht="14.25">
      <c r="A75" s="50" t="s">
        <v>2662</v>
      </c>
      <c r="B75" s="50" t="s">
        <v>2555</v>
      </c>
      <c r="C75" s="52"/>
      <c r="D75" s="52"/>
      <c r="E75" s="52"/>
    </row>
    <row r="76" spans="1:5" ht="14.25">
      <c r="A76" s="50" t="s">
        <v>2663</v>
      </c>
      <c r="B76" s="50" t="s">
        <v>2652</v>
      </c>
      <c r="C76" s="52"/>
      <c r="D76" s="52"/>
      <c r="E76" s="52"/>
    </row>
    <row r="77" spans="1:5" ht="14.25">
      <c r="A77" s="50">
        <v>2010710</v>
      </c>
      <c r="B77" s="50" t="s">
        <v>2664</v>
      </c>
      <c r="C77" s="52"/>
      <c r="D77" s="52"/>
      <c r="E77" s="52"/>
    </row>
    <row r="78" spans="1:5" ht="14.25">
      <c r="A78" s="50" t="s">
        <v>2665</v>
      </c>
      <c r="B78" s="50" t="s">
        <v>2569</v>
      </c>
      <c r="C78" s="52"/>
      <c r="D78" s="52"/>
      <c r="E78" s="52"/>
    </row>
    <row r="79" spans="1:5" ht="14.25">
      <c r="A79" s="50" t="s">
        <v>2666</v>
      </c>
      <c r="B79" s="50" t="s">
        <v>2667</v>
      </c>
      <c r="C79" s="52"/>
      <c r="D79" s="52"/>
      <c r="E79" s="52"/>
    </row>
    <row r="80" spans="1:5" ht="14.25">
      <c r="A80" s="50" t="s">
        <v>2668</v>
      </c>
      <c r="B80" s="51" t="s">
        <v>2669</v>
      </c>
      <c r="C80" s="52">
        <f>SUM(C81:C88)</f>
        <v>200</v>
      </c>
      <c r="D80" s="52">
        <f>SUM(D81:D88)</f>
        <v>304</v>
      </c>
      <c r="E80" s="52">
        <f>D80-C80</f>
        <v>104</v>
      </c>
    </row>
    <row r="81" spans="1:5" ht="14.25">
      <c r="A81" s="50" t="s">
        <v>2670</v>
      </c>
      <c r="B81" s="50" t="s">
        <v>2551</v>
      </c>
      <c r="C81" s="52">
        <v>89</v>
      </c>
      <c r="D81" s="52">
        <v>121</v>
      </c>
      <c r="E81" s="52">
        <f>D81-C81</f>
        <v>32</v>
      </c>
    </row>
    <row r="82" spans="1:5" ht="14.25">
      <c r="A82" s="50" t="s">
        <v>2671</v>
      </c>
      <c r="B82" s="50" t="s">
        <v>2553</v>
      </c>
      <c r="C82" s="52"/>
      <c r="D82" s="52"/>
      <c r="E82" s="52"/>
    </row>
    <row r="83" spans="1:5" ht="14.25">
      <c r="A83" s="50" t="s">
        <v>2672</v>
      </c>
      <c r="B83" s="50" t="s">
        <v>2555</v>
      </c>
      <c r="C83" s="52"/>
      <c r="D83" s="52"/>
      <c r="E83" s="52"/>
    </row>
    <row r="84" spans="1:5" ht="14.25">
      <c r="A84" s="50" t="s">
        <v>2673</v>
      </c>
      <c r="B84" s="50" t="s">
        <v>2674</v>
      </c>
      <c r="C84" s="52">
        <v>31</v>
      </c>
      <c r="D84" s="52">
        <v>116</v>
      </c>
      <c r="E84" s="52">
        <f>D84-C84</f>
        <v>85</v>
      </c>
    </row>
    <row r="85" spans="1:5" ht="14.25">
      <c r="A85" s="50" t="s">
        <v>2675</v>
      </c>
      <c r="B85" s="50" t="s">
        <v>2676</v>
      </c>
      <c r="C85" s="52"/>
      <c r="D85" s="52"/>
      <c r="E85" s="52"/>
    </row>
    <row r="86" spans="1:5" ht="14.25">
      <c r="A86" s="50" t="s">
        <v>2677</v>
      </c>
      <c r="B86" s="50" t="s">
        <v>2652</v>
      </c>
      <c r="C86" s="52">
        <v>1</v>
      </c>
      <c r="D86" s="52">
        <v>1</v>
      </c>
      <c r="E86" s="52">
        <f>D86-C86</f>
        <v>0</v>
      </c>
    </row>
    <row r="87" spans="1:5" ht="14.25">
      <c r="A87" s="50" t="s">
        <v>2678</v>
      </c>
      <c r="B87" s="50" t="s">
        <v>2569</v>
      </c>
      <c r="C87" s="52">
        <v>29</v>
      </c>
      <c r="D87" s="52">
        <v>61</v>
      </c>
      <c r="E87" s="52">
        <f>D87-C87</f>
        <v>32</v>
      </c>
    </row>
    <row r="88" spans="1:5" ht="14.25">
      <c r="A88" s="50" t="s">
        <v>2679</v>
      </c>
      <c r="B88" s="50" t="s">
        <v>2680</v>
      </c>
      <c r="C88" s="52">
        <v>50</v>
      </c>
      <c r="D88" s="52">
        <v>5</v>
      </c>
      <c r="E88" s="52">
        <f>D88-C88</f>
        <v>-45</v>
      </c>
    </row>
    <row r="89" spans="1:5" ht="14.25">
      <c r="A89" s="50" t="s">
        <v>2681</v>
      </c>
      <c r="B89" s="51" t="s">
        <v>2682</v>
      </c>
      <c r="C89" s="52">
        <f>SUM(C90:C101)</f>
        <v>0</v>
      </c>
      <c r="D89" s="52">
        <f>SUM(D90:D101)</f>
        <v>0</v>
      </c>
      <c r="E89" s="52">
        <f>D89-C89</f>
        <v>0</v>
      </c>
    </row>
    <row r="90" spans="1:5" ht="14.25">
      <c r="A90" s="50" t="s">
        <v>2683</v>
      </c>
      <c r="B90" s="50" t="s">
        <v>2551</v>
      </c>
      <c r="C90" s="52"/>
      <c r="D90" s="52"/>
      <c r="E90" s="52"/>
    </row>
    <row r="91" spans="1:5" ht="14.25">
      <c r="A91" s="50" t="s">
        <v>2684</v>
      </c>
      <c r="B91" s="50" t="s">
        <v>2553</v>
      </c>
      <c r="C91" s="52"/>
      <c r="D91" s="52"/>
      <c r="E91" s="52"/>
    </row>
    <row r="92" spans="1:5" ht="14.25">
      <c r="A92" s="50" t="s">
        <v>2685</v>
      </c>
      <c r="B92" s="50" t="s">
        <v>2555</v>
      </c>
      <c r="C92" s="52"/>
      <c r="D92" s="52"/>
      <c r="E92" s="52"/>
    </row>
    <row r="93" spans="1:5" ht="14.25">
      <c r="A93" s="50" t="s">
        <v>2686</v>
      </c>
      <c r="B93" s="50" t="s">
        <v>2687</v>
      </c>
      <c r="C93" s="52"/>
      <c r="D93" s="52"/>
      <c r="E93" s="52"/>
    </row>
    <row r="94" spans="1:5" ht="14.25">
      <c r="A94" s="50" t="s">
        <v>2688</v>
      </c>
      <c r="B94" s="50" t="s">
        <v>2689</v>
      </c>
      <c r="C94" s="52"/>
      <c r="D94" s="52"/>
      <c r="E94" s="52"/>
    </row>
    <row r="95" spans="1:5" ht="14.25">
      <c r="A95" s="50" t="s">
        <v>2690</v>
      </c>
      <c r="B95" s="50" t="s">
        <v>2652</v>
      </c>
      <c r="C95" s="52"/>
      <c r="D95" s="52"/>
      <c r="E95" s="52"/>
    </row>
    <row r="96" spans="1:5" ht="14.25">
      <c r="A96" s="50" t="s">
        <v>2691</v>
      </c>
      <c r="B96" s="50" t="s">
        <v>2692</v>
      </c>
      <c r="C96" s="52"/>
      <c r="D96" s="52"/>
      <c r="E96" s="52"/>
    </row>
    <row r="97" spans="1:5" ht="14.25">
      <c r="A97" s="50" t="s">
        <v>2693</v>
      </c>
      <c r="B97" s="50" t="s">
        <v>2694</v>
      </c>
      <c r="C97" s="52"/>
      <c r="D97" s="52"/>
      <c r="E97" s="52"/>
    </row>
    <row r="98" spans="1:5" ht="14.25">
      <c r="A98" s="50" t="s">
        <v>2695</v>
      </c>
      <c r="B98" s="50" t="s">
        <v>2696</v>
      </c>
      <c r="C98" s="52"/>
      <c r="D98" s="52"/>
      <c r="E98" s="52"/>
    </row>
    <row r="99" spans="1:5" ht="14.25">
      <c r="A99" s="50" t="s">
        <v>2697</v>
      </c>
      <c r="B99" s="50" t="s">
        <v>2698</v>
      </c>
      <c r="C99" s="52"/>
      <c r="D99" s="52"/>
      <c r="E99" s="52"/>
    </row>
    <row r="100" spans="1:5" ht="14.25">
      <c r="A100" s="50" t="s">
        <v>2699</v>
      </c>
      <c r="B100" s="50" t="s">
        <v>2569</v>
      </c>
      <c r="C100" s="52"/>
      <c r="D100" s="52"/>
      <c r="E100" s="52"/>
    </row>
    <row r="101" spans="1:5" ht="14.25">
      <c r="A101" s="50" t="s">
        <v>2700</v>
      </c>
      <c r="B101" s="50" t="s">
        <v>2701</v>
      </c>
      <c r="C101" s="52"/>
      <c r="D101" s="52"/>
      <c r="E101" s="52"/>
    </row>
    <row r="102" spans="1:5" ht="14.25">
      <c r="A102" s="55" t="s">
        <v>2702</v>
      </c>
      <c r="B102" s="56" t="s">
        <v>2703</v>
      </c>
      <c r="C102" s="57">
        <f>SUM(C103:C110)</f>
        <v>407</v>
      </c>
      <c r="D102" s="57">
        <f>SUM(D103:D110)</f>
        <v>679</v>
      </c>
      <c r="E102" s="52">
        <f>D102-C102</f>
        <v>272</v>
      </c>
    </row>
    <row r="103" spans="1:5" ht="14.25">
      <c r="A103" s="50" t="s">
        <v>2704</v>
      </c>
      <c r="B103" s="50" t="s">
        <v>2551</v>
      </c>
      <c r="C103" s="52">
        <v>350</v>
      </c>
      <c r="D103" s="52">
        <v>551</v>
      </c>
      <c r="E103" s="52">
        <f>D103-C103</f>
        <v>201</v>
      </c>
    </row>
    <row r="104" spans="1:5" ht="14.25">
      <c r="A104" s="50" t="s">
        <v>2705</v>
      </c>
      <c r="B104" s="50" t="s">
        <v>2553</v>
      </c>
      <c r="C104" s="52"/>
      <c r="D104" s="52"/>
      <c r="E104" s="52"/>
    </row>
    <row r="105" spans="1:5" ht="14.25">
      <c r="A105" s="50" t="s">
        <v>2706</v>
      </c>
      <c r="B105" s="50" t="s">
        <v>2555</v>
      </c>
      <c r="C105" s="52"/>
      <c r="D105" s="52"/>
      <c r="E105" s="52"/>
    </row>
    <row r="106" spans="1:5" ht="14.25">
      <c r="A106" s="50" t="s">
        <v>2707</v>
      </c>
      <c r="B106" s="50" t="s">
        <v>2708</v>
      </c>
      <c r="C106" s="52">
        <v>25</v>
      </c>
      <c r="D106" s="52">
        <v>60</v>
      </c>
      <c r="E106" s="52">
        <f>D106-C106</f>
        <v>35</v>
      </c>
    </row>
    <row r="107" spans="1:5" ht="14.25">
      <c r="A107" s="50" t="s">
        <v>2709</v>
      </c>
      <c r="B107" s="50" t="s">
        <v>2710</v>
      </c>
      <c r="C107" s="52"/>
      <c r="D107" s="52"/>
      <c r="E107" s="52"/>
    </row>
    <row r="108" spans="1:5" ht="14.25">
      <c r="A108" s="50" t="s">
        <v>2711</v>
      </c>
      <c r="B108" s="50" t="s">
        <v>2712</v>
      </c>
      <c r="C108" s="52"/>
      <c r="D108" s="52"/>
      <c r="E108" s="52"/>
    </row>
    <row r="109" spans="1:5" ht="14.25">
      <c r="A109" s="50" t="s">
        <v>2713</v>
      </c>
      <c r="B109" s="50" t="s">
        <v>2569</v>
      </c>
      <c r="C109" s="52"/>
      <c r="D109" s="52"/>
      <c r="E109" s="52"/>
    </row>
    <row r="110" spans="1:5" ht="14.25">
      <c r="A110" s="50" t="s">
        <v>2714</v>
      </c>
      <c r="B110" s="50" t="s">
        <v>2715</v>
      </c>
      <c r="C110" s="52">
        <v>32</v>
      </c>
      <c r="D110" s="52">
        <v>68</v>
      </c>
      <c r="E110" s="52">
        <f>D110-C110</f>
        <v>36</v>
      </c>
    </row>
    <row r="111" spans="1:5" ht="14.25">
      <c r="A111" s="50" t="s">
        <v>2716</v>
      </c>
      <c r="B111" s="51" t="s">
        <v>2717</v>
      </c>
      <c r="C111" s="52">
        <f>SUM(C112:C121)</f>
        <v>165</v>
      </c>
      <c r="D111" s="52">
        <f>SUM(D112:D121)</f>
        <v>259</v>
      </c>
      <c r="E111" s="52">
        <f>D111-C111</f>
        <v>94</v>
      </c>
    </row>
    <row r="112" spans="1:5" ht="14.25">
      <c r="A112" s="50" t="s">
        <v>2718</v>
      </c>
      <c r="B112" s="50" t="s">
        <v>2551</v>
      </c>
      <c r="C112" s="52">
        <v>76</v>
      </c>
      <c r="D112" s="52">
        <v>70</v>
      </c>
      <c r="E112" s="52">
        <f>D112-C112</f>
        <v>-6</v>
      </c>
    </row>
    <row r="113" spans="1:5" ht="14.25">
      <c r="A113" s="50" t="s">
        <v>2719</v>
      </c>
      <c r="B113" s="50" t="s">
        <v>2553</v>
      </c>
      <c r="C113" s="52">
        <v>15</v>
      </c>
      <c r="D113" s="52">
        <v>51</v>
      </c>
      <c r="E113" s="52">
        <f>D113-C113</f>
        <v>36</v>
      </c>
    </row>
    <row r="114" spans="1:5" ht="14.25">
      <c r="A114" s="50" t="s">
        <v>2720</v>
      </c>
      <c r="B114" s="50" t="s">
        <v>2555</v>
      </c>
      <c r="C114" s="52"/>
      <c r="D114" s="52"/>
      <c r="E114" s="52"/>
    </row>
    <row r="115" spans="1:5" ht="14.25">
      <c r="A115" s="50" t="s">
        <v>2721</v>
      </c>
      <c r="B115" s="50" t="s">
        <v>2722</v>
      </c>
      <c r="C115" s="52"/>
      <c r="D115" s="52"/>
      <c r="E115" s="52"/>
    </row>
    <row r="116" spans="1:5" ht="14.25">
      <c r="A116" s="50" t="s">
        <v>2723</v>
      </c>
      <c r="B116" s="50" t="s">
        <v>2724</v>
      </c>
      <c r="C116" s="52"/>
      <c r="D116" s="52"/>
      <c r="E116" s="52"/>
    </row>
    <row r="117" spans="1:5" ht="14.25">
      <c r="A117" s="50" t="s">
        <v>2725</v>
      </c>
      <c r="B117" s="50" t="s">
        <v>2726</v>
      </c>
      <c r="C117" s="52"/>
      <c r="D117" s="52"/>
      <c r="E117" s="52"/>
    </row>
    <row r="118" spans="1:5" ht="14.25">
      <c r="A118" s="50" t="s">
        <v>2727</v>
      </c>
      <c r="B118" s="50" t="s">
        <v>2728</v>
      </c>
      <c r="C118" s="52"/>
      <c r="D118" s="52"/>
      <c r="E118" s="52"/>
    </row>
    <row r="119" spans="1:5" ht="14.25">
      <c r="A119" s="50" t="s">
        <v>2729</v>
      </c>
      <c r="B119" s="50" t="s">
        <v>2730</v>
      </c>
      <c r="C119" s="52">
        <v>30</v>
      </c>
      <c r="D119" s="52">
        <v>43</v>
      </c>
      <c r="E119" s="52">
        <f>D119-C119</f>
        <v>13</v>
      </c>
    </row>
    <row r="120" spans="1:5" ht="14.25">
      <c r="A120" s="50" t="s">
        <v>2731</v>
      </c>
      <c r="B120" s="50" t="s">
        <v>2569</v>
      </c>
      <c r="C120" s="52">
        <v>44</v>
      </c>
      <c r="D120" s="52">
        <v>95</v>
      </c>
      <c r="E120" s="52">
        <f>D120-C120</f>
        <v>51</v>
      </c>
    </row>
    <row r="121" spans="1:5" ht="14.25">
      <c r="A121" s="50" t="s">
        <v>2732</v>
      </c>
      <c r="B121" s="50" t="s">
        <v>2733</v>
      </c>
      <c r="C121" s="52"/>
      <c r="D121" s="52"/>
      <c r="E121" s="52"/>
    </row>
    <row r="122" spans="1:5" ht="14.25">
      <c r="A122" s="50" t="s">
        <v>2734</v>
      </c>
      <c r="B122" s="51" t="s">
        <v>2735</v>
      </c>
      <c r="C122" s="52">
        <f>SUM(C123:C133)</f>
        <v>0</v>
      </c>
      <c r="D122" s="52">
        <f>SUM(D123:D133)</f>
        <v>0</v>
      </c>
      <c r="E122" s="52">
        <f>D122-C122</f>
        <v>0</v>
      </c>
    </row>
    <row r="123" spans="1:5" ht="14.25">
      <c r="A123" s="50" t="s">
        <v>2736</v>
      </c>
      <c r="B123" s="50" t="s">
        <v>2551</v>
      </c>
      <c r="C123" s="52"/>
      <c r="D123" s="52"/>
      <c r="E123" s="52"/>
    </row>
    <row r="124" spans="1:5" ht="14.25">
      <c r="A124" s="50" t="s">
        <v>2737</v>
      </c>
      <c r="B124" s="50" t="s">
        <v>2553</v>
      </c>
      <c r="C124" s="52"/>
      <c r="D124" s="52"/>
      <c r="E124" s="52"/>
    </row>
    <row r="125" spans="1:5" ht="14.25">
      <c r="A125" s="50" t="s">
        <v>2738</v>
      </c>
      <c r="B125" s="50" t="s">
        <v>2555</v>
      </c>
      <c r="C125" s="52"/>
      <c r="D125" s="52"/>
      <c r="E125" s="52"/>
    </row>
    <row r="126" spans="1:5" ht="14.25">
      <c r="A126" s="50" t="s">
        <v>2739</v>
      </c>
      <c r="B126" s="50" t="s">
        <v>2740</v>
      </c>
      <c r="C126" s="52"/>
      <c r="D126" s="52"/>
      <c r="E126" s="52"/>
    </row>
    <row r="127" spans="1:5" ht="14.25">
      <c r="A127" s="50" t="s">
        <v>2741</v>
      </c>
      <c r="B127" s="50" t="s">
        <v>2742</v>
      </c>
      <c r="C127" s="52"/>
      <c r="D127" s="52"/>
      <c r="E127" s="52"/>
    </row>
    <row r="128" spans="1:5" ht="14.25">
      <c r="A128" s="50" t="s">
        <v>2743</v>
      </c>
      <c r="B128" s="50" t="s">
        <v>2744</v>
      </c>
      <c r="C128" s="52"/>
      <c r="D128" s="52"/>
      <c r="E128" s="52"/>
    </row>
    <row r="129" spans="1:5" ht="14.25">
      <c r="A129" s="50" t="s">
        <v>2745</v>
      </c>
      <c r="B129" s="50" t="s">
        <v>2746</v>
      </c>
      <c r="C129" s="52"/>
      <c r="D129" s="52"/>
      <c r="E129" s="52"/>
    </row>
    <row r="130" spans="1:5" ht="14.25">
      <c r="A130" s="50" t="s">
        <v>2747</v>
      </c>
      <c r="B130" s="50" t="s">
        <v>2748</v>
      </c>
      <c r="C130" s="52"/>
      <c r="D130" s="52"/>
      <c r="E130" s="52"/>
    </row>
    <row r="131" spans="1:5" ht="14.25">
      <c r="A131" s="50" t="s">
        <v>2749</v>
      </c>
      <c r="B131" s="50" t="s">
        <v>2750</v>
      </c>
      <c r="C131" s="52"/>
      <c r="D131" s="52"/>
      <c r="E131" s="52"/>
    </row>
    <row r="132" spans="1:5" ht="14.25">
      <c r="A132" s="50" t="s">
        <v>2751</v>
      </c>
      <c r="B132" s="50" t="s">
        <v>2569</v>
      </c>
      <c r="C132" s="52"/>
      <c r="D132" s="52"/>
      <c r="E132" s="52"/>
    </row>
    <row r="133" spans="1:5" ht="14.25">
      <c r="A133" s="50" t="s">
        <v>2752</v>
      </c>
      <c r="B133" s="50" t="s">
        <v>2753</v>
      </c>
      <c r="C133" s="52"/>
      <c r="D133" s="52"/>
      <c r="E133" s="52"/>
    </row>
    <row r="134" spans="1:5" ht="14.25">
      <c r="A134" s="50" t="s">
        <v>2754</v>
      </c>
      <c r="B134" s="51" t="s">
        <v>2755</v>
      </c>
      <c r="C134" s="52">
        <f>SUM(C135:C140)</f>
        <v>127</v>
      </c>
      <c r="D134" s="52">
        <f>SUM(D135:D140)</f>
        <v>182</v>
      </c>
      <c r="E134" s="52">
        <f aca="true" t="shared" si="1" ref="E134:E196">D134-C134</f>
        <v>55</v>
      </c>
    </row>
    <row r="135" spans="1:5" ht="14.25">
      <c r="A135" s="50" t="s">
        <v>2756</v>
      </c>
      <c r="B135" s="50" t="s">
        <v>2551</v>
      </c>
      <c r="C135" s="52">
        <v>104</v>
      </c>
      <c r="D135" s="52">
        <v>139</v>
      </c>
      <c r="E135" s="52">
        <f t="shared" si="1"/>
        <v>35</v>
      </c>
    </row>
    <row r="136" spans="1:5" ht="14.25">
      <c r="A136" s="50" t="s">
        <v>2757</v>
      </c>
      <c r="B136" s="50" t="s">
        <v>2553</v>
      </c>
      <c r="C136" s="52"/>
      <c r="D136" s="52"/>
      <c r="E136" s="52"/>
    </row>
    <row r="137" spans="1:5" ht="14.25">
      <c r="A137" s="50" t="s">
        <v>2758</v>
      </c>
      <c r="B137" s="50" t="s">
        <v>2555</v>
      </c>
      <c r="C137" s="52"/>
      <c r="D137" s="52"/>
      <c r="E137" s="52"/>
    </row>
    <row r="138" spans="1:5" ht="14.25">
      <c r="A138" s="50" t="s">
        <v>2759</v>
      </c>
      <c r="B138" s="50" t="s">
        <v>2760</v>
      </c>
      <c r="C138" s="52">
        <v>23</v>
      </c>
      <c r="D138" s="52">
        <v>23</v>
      </c>
      <c r="E138" s="52">
        <f t="shared" si="1"/>
        <v>0</v>
      </c>
    </row>
    <row r="139" spans="1:5" ht="14.25">
      <c r="A139" s="50" t="s">
        <v>2761</v>
      </c>
      <c r="B139" s="50" t="s">
        <v>2569</v>
      </c>
      <c r="C139" s="52"/>
      <c r="D139" s="52"/>
      <c r="E139" s="52"/>
    </row>
    <row r="140" spans="1:5" ht="14.25">
      <c r="A140" s="50" t="s">
        <v>2762</v>
      </c>
      <c r="B140" s="50" t="s">
        <v>2763</v>
      </c>
      <c r="C140" s="52"/>
      <c r="D140" s="52">
        <v>20</v>
      </c>
      <c r="E140" s="52">
        <f t="shared" si="1"/>
        <v>20</v>
      </c>
    </row>
    <row r="141" spans="1:5" ht="14.25">
      <c r="A141" s="50" t="s">
        <v>2764</v>
      </c>
      <c r="B141" s="51" t="s">
        <v>2765</v>
      </c>
      <c r="C141" s="52">
        <f>SUM(C142:C148)</f>
        <v>0</v>
      </c>
      <c r="D141" s="52">
        <f>SUM(D142:D148)</f>
        <v>0</v>
      </c>
      <c r="E141" s="52">
        <f t="shared" si="1"/>
        <v>0</v>
      </c>
    </row>
    <row r="142" spans="1:5" ht="14.25">
      <c r="A142" s="50" t="s">
        <v>2766</v>
      </c>
      <c r="B142" s="50" t="s">
        <v>2551</v>
      </c>
      <c r="C142" s="52"/>
      <c r="D142" s="52"/>
      <c r="E142" s="52"/>
    </row>
    <row r="143" spans="1:5" ht="14.25">
      <c r="A143" s="50" t="s">
        <v>2767</v>
      </c>
      <c r="B143" s="50" t="s">
        <v>2553</v>
      </c>
      <c r="C143" s="52"/>
      <c r="D143" s="52"/>
      <c r="E143" s="52"/>
    </row>
    <row r="144" spans="1:5" ht="14.25">
      <c r="A144" s="50" t="s">
        <v>2768</v>
      </c>
      <c r="B144" s="50" t="s">
        <v>2555</v>
      </c>
      <c r="C144" s="52"/>
      <c r="D144" s="52"/>
      <c r="E144" s="52"/>
    </row>
    <row r="145" spans="1:5" ht="14.25">
      <c r="A145" s="50" t="s">
        <v>2769</v>
      </c>
      <c r="B145" s="50" t="s">
        <v>2770</v>
      </c>
      <c r="C145" s="52"/>
      <c r="D145" s="52"/>
      <c r="E145" s="52"/>
    </row>
    <row r="146" spans="1:5" ht="14.25">
      <c r="A146" s="50" t="s">
        <v>2786</v>
      </c>
      <c r="B146" s="50" t="s">
        <v>2787</v>
      </c>
      <c r="C146" s="52"/>
      <c r="D146" s="52"/>
      <c r="E146" s="52"/>
    </row>
    <row r="147" spans="1:5" ht="14.25">
      <c r="A147" s="50" t="s">
        <v>2788</v>
      </c>
      <c r="B147" s="50" t="s">
        <v>2569</v>
      </c>
      <c r="C147" s="52"/>
      <c r="D147" s="52"/>
      <c r="E147" s="52"/>
    </row>
    <row r="148" spans="1:5" ht="14.25">
      <c r="A148" s="50" t="s">
        <v>2789</v>
      </c>
      <c r="B148" s="50" t="s">
        <v>2790</v>
      </c>
      <c r="C148" s="52"/>
      <c r="D148" s="52"/>
      <c r="E148" s="52"/>
    </row>
    <row r="149" spans="1:5" ht="14.25">
      <c r="A149" s="50" t="s">
        <v>2791</v>
      </c>
      <c r="B149" s="51" t="s">
        <v>2792</v>
      </c>
      <c r="C149" s="52">
        <f>SUM(C150:C154)</f>
        <v>94</v>
      </c>
      <c r="D149" s="52">
        <f>SUM(D150:D154)</f>
        <v>104</v>
      </c>
      <c r="E149" s="52">
        <f t="shared" si="1"/>
        <v>10</v>
      </c>
    </row>
    <row r="150" spans="1:5" ht="14.25">
      <c r="A150" s="50" t="s">
        <v>2793</v>
      </c>
      <c r="B150" s="50" t="s">
        <v>2551</v>
      </c>
      <c r="C150" s="52">
        <v>71</v>
      </c>
      <c r="D150" s="52">
        <v>85</v>
      </c>
      <c r="E150" s="52">
        <f t="shared" si="1"/>
        <v>14</v>
      </c>
    </row>
    <row r="151" spans="1:5" ht="14.25">
      <c r="A151" s="50" t="s">
        <v>2794</v>
      </c>
      <c r="B151" s="50" t="s">
        <v>2553</v>
      </c>
      <c r="C151" s="52"/>
      <c r="D151" s="52"/>
      <c r="E151" s="52"/>
    </row>
    <row r="152" spans="1:5" ht="14.25">
      <c r="A152" s="50" t="s">
        <v>2795</v>
      </c>
      <c r="B152" s="50" t="s">
        <v>2555</v>
      </c>
      <c r="C152" s="52"/>
      <c r="D152" s="52"/>
      <c r="E152" s="52"/>
    </row>
    <row r="153" spans="1:5" ht="14.25">
      <c r="A153" s="50" t="s">
        <v>2796</v>
      </c>
      <c r="B153" s="50" t="s">
        <v>2797</v>
      </c>
      <c r="C153" s="52">
        <v>23</v>
      </c>
      <c r="D153" s="52">
        <v>19</v>
      </c>
      <c r="E153" s="52">
        <f t="shared" si="1"/>
        <v>-4</v>
      </c>
    </row>
    <row r="154" spans="1:5" ht="14.25">
      <c r="A154" s="50" t="s">
        <v>2798</v>
      </c>
      <c r="B154" s="50" t="s">
        <v>2799</v>
      </c>
      <c r="C154" s="52"/>
      <c r="D154" s="52"/>
      <c r="E154" s="52"/>
    </row>
    <row r="155" spans="1:5" ht="14.25">
      <c r="A155" s="50" t="s">
        <v>2800</v>
      </c>
      <c r="B155" s="51" t="s">
        <v>2801</v>
      </c>
      <c r="C155" s="52">
        <f>SUM(C156:C161)</f>
        <v>73</v>
      </c>
      <c r="D155" s="52">
        <f>SUM(D156:D161)</f>
        <v>107</v>
      </c>
      <c r="E155" s="52">
        <f t="shared" si="1"/>
        <v>34</v>
      </c>
    </row>
    <row r="156" spans="1:5" ht="14.25">
      <c r="A156" s="50" t="s">
        <v>2802</v>
      </c>
      <c r="B156" s="50" t="s">
        <v>2551</v>
      </c>
      <c r="C156" s="52">
        <v>70</v>
      </c>
      <c r="D156" s="52">
        <v>102</v>
      </c>
      <c r="E156" s="52">
        <f t="shared" si="1"/>
        <v>32</v>
      </c>
    </row>
    <row r="157" spans="1:5" ht="14.25">
      <c r="A157" s="50" t="s">
        <v>2803</v>
      </c>
      <c r="B157" s="50" t="s">
        <v>2553</v>
      </c>
      <c r="C157" s="52"/>
      <c r="D157" s="52"/>
      <c r="E157" s="52"/>
    </row>
    <row r="158" spans="1:5" ht="14.25">
      <c r="A158" s="50" t="s">
        <v>2804</v>
      </c>
      <c r="B158" s="50" t="s">
        <v>2555</v>
      </c>
      <c r="C158" s="52"/>
      <c r="D158" s="52"/>
      <c r="E158" s="52"/>
    </row>
    <row r="159" spans="1:5" ht="14.25">
      <c r="A159" s="50" t="s">
        <v>2805</v>
      </c>
      <c r="B159" s="50" t="s">
        <v>2582</v>
      </c>
      <c r="C159" s="52">
        <v>3</v>
      </c>
      <c r="D159" s="52">
        <v>5</v>
      </c>
      <c r="E159" s="52">
        <f t="shared" si="1"/>
        <v>2</v>
      </c>
    </row>
    <row r="160" spans="1:5" ht="14.25">
      <c r="A160" s="50" t="s">
        <v>2806</v>
      </c>
      <c r="B160" s="50" t="s">
        <v>2569</v>
      </c>
      <c r="C160" s="52"/>
      <c r="D160" s="52"/>
      <c r="E160" s="52"/>
    </row>
    <row r="161" spans="1:5" ht="14.25">
      <c r="A161" s="50" t="s">
        <v>2807</v>
      </c>
      <c r="B161" s="50" t="s">
        <v>2808</v>
      </c>
      <c r="C161" s="52"/>
      <c r="D161" s="52"/>
      <c r="E161" s="52"/>
    </row>
    <row r="162" spans="1:5" ht="14.25">
      <c r="A162" s="50" t="s">
        <v>2809</v>
      </c>
      <c r="B162" s="51" t="s">
        <v>2810</v>
      </c>
      <c r="C162" s="52">
        <f>SUM(C163:C168)</f>
        <v>167</v>
      </c>
      <c r="D162" s="52">
        <f>SUM(D163:D168)</f>
        <v>221</v>
      </c>
      <c r="E162" s="52">
        <f t="shared" si="1"/>
        <v>54</v>
      </c>
    </row>
    <row r="163" spans="1:5" ht="14.25">
      <c r="A163" s="50" t="s">
        <v>2811</v>
      </c>
      <c r="B163" s="50" t="s">
        <v>2551</v>
      </c>
      <c r="C163" s="52">
        <v>111</v>
      </c>
      <c r="D163" s="52">
        <v>165</v>
      </c>
      <c r="E163" s="52">
        <f t="shared" si="1"/>
        <v>54</v>
      </c>
    </row>
    <row r="164" spans="1:5" ht="14.25">
      <c r="A164" s="50" t="s">
        <v>2812</v>
      </c>
      <c r="B164" s="50" t="s">
        <v>2553</v>
      </c>
      <c r="C164" s="52">
        <v>34</v>
      </c>
      <c r="D164" s="52">
        <v>34</v>
      </c>
      <c r="E164" s="52">
        <f t="shared" si="1"/>
        <v>0</v>
      </c>
    </row>
    <row r="165" spans="1:5" ht="14.25">
      <c r="A165" s="50" t="s">
        <v>2813</v>
      </c>
      <c r="B165" s="50" t="s">
        <v>2555</v>
      </c>
      <c r="C165" s="52"/>
      <c r="D165" s="52"/>
      <c r="E165" s="52"/>
    </row>
    <row r="166" spans="1:5" ht="14.25">
      <c r="A166" s="50">
        <v>2012906</v>
      </c>
      <c r="B166" s="50" t="s">
        <v>2814</v>
      </c>
      <c r="C166" s="52"/>
      <c r="D166" s="52"/>
      <c r="E166" s="52"/>
    </row>
    <row r="167" spans="1:5" ht="14.25">
      <c r="A167" s="50" t="s">
        <v>2815</v>
      </c>
      <c r="B167" s="50" t="s">
        <v>2569</v>
      </c>
      <c r="C167" s="52"/>
      <c r="D167" s="52"/>
      <c r="E167" s="52"/>
    </row>
    <row r="168" spans="1:5" ht="14.25">
      <c r="A168" s="50" t="s">
        <v>2816</v>
      </c>
      <c r="B168" s="50" t="s">
        <v>2817</v>
      </c>
      <c r="C168" s="52">
        <v>22</v>
      </c>
      <c r="D168" s="52">
        <v>22</v>
      </c>
      <c r="E168" s="52">
        <f t="shared" si="1"/>
        <v>0</v>
      </c>
    </row>
    <row r="169" spans="1:5" ht="14.25">
      <c r="A169" s="50" t="s">
        <v>2818</v>
      </c>
      <c r="B169" s="51" t="s">
        <v>2819</v>
      </c>
      <c r="C169" s="52">
        <f>SUM(C170:C175)</f>
        <v>860</v>
      </c>
      <c r="D169" s="52">
        <f>SUM(D170:D175)</f>
        <v>960</v>
      </c>
      <c r="E169" s="52">
        <f t="shared" si="1"/>
        <v>100</v>
      </c>
    </row>
    <row r="170" spans="1:5" ht="14.25">
      <c r="A170" s="50" t="s">
        <v>2820</v>
      </c>
      <c r="B170" s="50" t="s">
        <v>2551</v>
      </c>
      <c r="C170" s="52">
        <v>384</v>
      </c>
      <c r="D170" s="52">
        <v>384</v>
      </c>
      <c r="E170" s="52">
        <f t="shared" si="1"/>
        <v>0</v>
      </c>
    </row>
    <row r="171" spans="1:5" ht="14.25">
      <c r="A171" s="50" t="s">
        <v>2821</v>
      </c>
      <c r="B171" s="50" t="s">
        <v>2553</v>
      </c>
      <c r="C171" s="52">
        <v>50</v>
      </c>
      <c r="D171" s="52">
        <v>143</v>
      </c>
      <c r="E171" s="52">
        <f t="shared" si="1"/>
        <v>93</v>
      </c>
    </row>
    <row r="172" spans="1:5" ht="14.25">
      <c r="A172" s="50" t="s">
        <v>2822</v>
      </c>
      <c r="B172" s="50" t="s">
        <v>2555</v>
      </c>
      <c r="C172" s="52">
        <v>364</v>
      </c>
      <c r="D172" s="52">
        <v>278</v>
      </c>
      <c r="E172" s="52">
        <f t="shared" si="1"/>
        <v>-86</v>
      </c>
    </row>
    <row r="173" spans="1:5" ht="14.25">
      <c r="A173" s="50" t="s">
        <v>2823</v>
      </c>
      <c r="B173" s="50" t="s">
        <v>2824</v>
      </c>
      <c r="C173" s="52"/>
      <c r="D173" s="52"/>
      <c r="E173" s="52"/>
    </row>
    <row r="174" spans="1:5" ht="14.25">
      <c r="A174" s="50" t="s">
        <v>2825</v>
      </c>
      <c r="B174" s="50" t="s">
        <v>2569</v>
      </c>
      <c r="C174" s="52">
        <v>62</v>
      </c>
      <c r="D174" s="52">
        <v>130</v>
      </c>
      <c r="E174" s="52">
        <f t="shared" si="1"/>
        <v>68</v>
      </c>
    </row>
    <row r="175" spans="1:5" ht="14.25">
      <c r="A175" s="50" t="s">
        <v>2826</v>
      </c>
      <c r="B175" s="50" t="s">
        <v>2827</v>
      </c>
      <c r="C175" s="52"/>
      <c r="D175" s="52">
        <v>25</v>
      </c>
      <c r="E175" s="52">
        <f t="shared" si="1"/>
        <v>25</v>
      </c>
    </row>
    <row r="176" spans="1:5" ht="14.25">
      <c r="A176" s="50" t="s">
        <v>2828</v>
      </c>
      <c r="B176" s="51" t="s">
        <v>2829</v>
      </c>
      <c r="C176" s="52">
        <f>SUM(C177:C182)</f>
        <v>489</v>
      </c>
      <c r="D176" s="52">
        <f>SUM(D177:D182)</f>
        <v>631</v>
      </c>
      <c r="E176" s="52">
        <f t="shared" si="1"/>
        <v>142</v>
      </c>
    </row>
    <row r="177" spans="1:5" ht="14.25">
      <c r="A177" s="50" t="s">
        <v>2830</v>
      </c>
      <c r="B177" s="50" t="s">
        <v>2551</v>
      </c>
      <c r="C177" s="52">
        <v>166</v>
      </c>
      <c r="D177" s="52">
        <v>213</v>
      </c>
      <c r="E177" s="52">
        <f t="shared" si="1"/>
        <v>47</v>
      </c>
    </row>
    <row r="178" spans="1:5" ht="14.25">
      <c r="A178" s="50" t="s">
        <v>2831</v>
      </c>
      <c r="B178" s="50" t="s">
        <v>2553</v>
      </c>
      <c r="C178" s="52"/>
      <c r="D178" s="52"/>
      <c r="E178" s="52"/>
    </row>
    <row r="179" spans="1:5" ht="14.25">
      <c r="A179" s="50" t="s">
        <v>2832</v>
      </c>
      <c r="B179" s="50" t="s">
        <v>2555</v>
      </c>
      <c r="C179" s="52"/>
      <c r="D179" s="52"/>
      <c r="E179" s="52"/>
    </row>
    <row r="180" spans="1:5" ht="14.25">
      <c r="A180" s="50">
        <v>2013204</v>
      </c>
      <c r="B180" s="50" t="s">
        <v>2833</v>
      </c>
      <c r="C180" s="52"/>
      <c r="D180" s="52"/>
      <c r="E180" s="52"/>
    </row>
    <row r="181" spans="1:5" ht="14.25">
      <c r="A181" s="50" t="s">
        <v>2834</v>
      </c>
      <c r="B181" s="50" t="s">
        <v>2569</v>
      </c>
      <c r="C181" s="52"/>
      <c r="D181" s="52"/>
      <c r="E181" s="52"/>
    </row>
    <row r="182" spans="1:5" ht="14.25">
      <c r="A182" s="50" t="s">
        <v>2835</v>
      </c>
      <c r="B182" s="50" t="s">
        <v>2836</v>
      </c>
      <c r="C182" s="52">
        <v>323</v>
      </c>
      <c r="D182" s="52">
        <v>418</v>
      </c>
      <c r="E182" s="52">
        <f t="shared" si="1"/>
        <v>95</v>
      </c>
    </row>
    <row r="183" spans="1:5" ht="14.25">
      <c r="A183" s="50" t="s">
        <v>2837</v>
      </c>
      <c r="B183" s="51" t="s">
        <v>2838</v>
      </c>
      <c r="C183" s="52">
        <f>SUM(C184:C189)</f>
        <v>361</v>
      </c>
      <c r="D183" s="52">
        <f>SUM(D184:D189)</f>
        <v>719</v>
      </c>
      <c r="E183" s="52">
        <f t="shared" si="1"/>
        <v>358</v>
      </c>
    </row>
    <row r="184" spans="1:5" ht="14.25">
      <c r="A184" s="50" t="s">
        <v>0</v>
      </c>
      <c r="B184" s="50" t="s">
        <v>2551</v>
      </c>
      <c r="C184" s="52">
        <v>112</v>
      </c>
      <c r="D184" s="52">
        <v>160</v>
      </c>
      <c r="E184" s="52">
        <f t="shared" si="1"/>
        <v>48</v>
      </c>
    </row>
    <row r="185" spans="1:5" ht="14.25">
      <c r="A185" s="50" t="s">
        <v>1</v>
      </c>
      <c r="B185" s="50" t="s">
        <v>2553</v>
      </c>
      <c r="C185" s="52">
        <v>146</v>
      </c>
      <c r="D185" s="52">
        <v>286</v>
      </c>
      <c r="E185" s="52">
        <f t="shared" si="1"/>
        <v>140</v>
      </c>
    </row>
    <row r="186" spans="1:5" ht="14.25">
      <c r="A186" s="50" t="s">
        <v>2</v>
      </c>
      <c r="B186" s="50" t="s">
        <v>2555</v>
      </c>
      <c r="C186" s="52"/>
      <c r="D186" s="52"/>
      <c r="E186" s="52"/>
    </row>
    <row r="187" spans="1:5" ht="14.25">
      <c r="A187" s="50" t="s">
        <v>3</v>
      </c>
      <c r="B187" s="50" t="s">
        <v>4</v>
      </c>
      <c r="C187" s="52"/>
      <c r="D187" s="52"/>
      <c r="E187" s="52"/>
    </row>
    <row r="188" spans="1:5" ht="14.25">
      <c r="A188" s="50" t="s">
        <v>5</v>
      </c>
      <c r="B188" s="50" t="s">
        <v>2569</v>
      </c>
      <c r="C188" s="52">
        <v>94</v>
      </c>
      <c r="D188" s="52">
        <v>168</v>
      </c>
      <c r="E188" s="52">
        <f t="shared" si="1"/>
        <v>74</v>
      </c>
    </row>
    <row r="189" spans="1:5" ht="14.25">
      <c r="A189" s="50" t="s">
        <v>6</v>
      </c>
      <c r="B189" s="50" t="s">
        <v>7</v>
      </c>
      <c r="C189" s="52">
        <v>9</v>
      </c>
      <c r="D189" s="52">
        <v>105</v>
      </c>
      <c r="E189" s="52">
        <f t="shared" si="1"/>
        <v>96</v>
      </c>
    </row>
    <row r="190" spans="1:5" ht="14.25">
      <c r="A190" s="50" t="s">
        <v>8</v>
      </c>
      <c r="B190" s="51" t="s">
        <v>9</v>
      </c>
      <c r="C190" s="52">
        <f>SUM(C191:C197)</f>
        <v>110</v>
      </c>
      <c r="D190" s="52">
        <f>SUM(D191:D197)</f>
        <v>154</v>
      </c>
      <c r="E190" s="52">
        <f t="shared" si="1"/>
        <v>44</v>
      </c>
    </row>
    <row r="191" spans="1:5" ht="14.25">
      <c r="A191" s="50" t="s">
        <v>10</v>
      </c>
      <c r="B191" s="50" t="s">
        <v>2551</v>
      </c>
      <c r="C191" s="52">
        <v>70</v>
      </c>
      <c r="D191" s="52">
        <v>95</v>
      </c>
      <c r="E191" s="52">
        <f t="shared" si="1"/>
        <v>25</v>
      </c>
    </row>
    <row r="192" spans="1:5" ht="14.25">
      <c r="A192" s="50" t="s">
        <v>11</v>
      </c>
      <c r="B192" s="50" t="s">
        <v>2553</v>
      </c>
      <c r="C192" s="52">
        <v>12</v>
      </c>
      <c r="D192" s="52">
        <v>17</v>
      </c>
      <c r="E192" s="52">
        <f t="shared" si="1"/>
        <v>5</v>
      </c>
    </row>
    <row r="193" spans="1:5" ht="14.25">
      <c r="A193" s="50" t="s">
        <v>12</v>
      </c>
      <c r="B193" s="50" t="s">
        <v>2555</v>
      </c>
      <c r="C193" s="52"/>
      <c r="D193" s="52"/>
      <c r="E193" s="52"/>
    </row>
    <row r="194" spans="1:5" ht="14.25">
      <c r="A194" s="50" t="s">
        <v>13</v>
      </c>
      <c r="B194" s="50" t="s">
        <v>14</v>
      </c>
      <c r="C194" s="52">
        <v>2</v>
      </c>
      <c r="D194" s="52">
        <v>2</v>
      </c>
      <c r="E194" s="52">
        <f t="shared" si="1"/>
        <v>0</v>
      </c>
    </row>
    <row r="195" spans="1:5" ht="14.25">
      <c r="A195" s="50" t="s">
        <v>15</v>
      </c>
      <c r="B195" s="50" t="s">
        <v>16</v>
      </c>
      <c r="C195" s="52"/>
      <c r="D195" s="52"/>
      <c r="E195" s="52"/>
    </row>
    <row r="196" spans="1:5" ht="14.25">
      <c r="A196" s="50" t="s">
        <v>17</v>
      </c>
      <c r="B196" s="50" t="s">
        <v>2569</v>
      </c>
      <c r="C196" s="52">
        <v>26</v>
      </c>
      <c r="D196" s="52">
        <v>40</v>
      </c>
      <c r="E196" s="52">
        <f t="shared" si="1"/>
        <v>14</v>
      </c>
    </row>
    <row r="197" spans="1:5" ht="14.25">
      <c r="A197" s="50" t="s">
        <v>18</v>
      </c>
      <c r="B197" s="50" t="s">
        <v>19</v>
      </c>
      <c r="C197" s="52"/>
      <c r="D197" s="52"/>
      <c r="E197" s="52"/>
    </row>
    <row r="198" spans="1:5" ht="14.25">
      <c r="A198" s="50" t="s">
        <v>20</v>
      </c>
      <c r="B198" s="51" t="s">
        <v>21</v>
      </c>
      <c r="C198" s="52">
        <f>SUM(C199:C203)</f>
        <v>0</v>
      </c>
      <c r="D198" s="52">
        <f>SUM(D199:D203)</f>
        <v>0</v>
      </c>
      <c r="E198" s="52">
        <f>D198-C198</f>
        <v>0</v>
      </c>
    </row>
    <row r="199" spans="1:5" ht="14.25">
      <c r="A199" s="50" t="s">
        <v>22</v>
      </c>
      <c r="B199" s="50" t="s">
        <v>2551</v>
      </c>
      <c r="C199" s="52"/>
      <c r="D199" s="52"/>
      <c r="E199" s="52"/>
    </row>
    <row r="200" spans="1:5" ht="14.25">
      <c r="A200" s="50" t="s">
        <v>23</v>
      </c>
      <c r="B200" s="50" t="s">
        <v>2553</v>
      </c>
      <c r="C200" s="52"/>
      <c r="D200" s="52"/>
      <c r="E200" s="52"/>
    </row>
    <row r="201" spans="1:5" ht="14.25">
      <c r="A201" s="50" t="s">
        <v>24</v>
      </c>
      <c r="B201" s="50" t="s">
        <v>2555</v>
      </c>
      <c r="C201" s="52"/>
      <c r="D201" s="52"/>
      <c r="E201" s="52"/>
    </row>
    <row r="202" spans="1:5" ht="14.25">
      <c r="A202" s="50" t="s">
        <v>25</v>
      </c>
      <c r="B202" s="50" t="s">
        <v>2569</v>
      </c>
      <c r="C202" s="52"/>
      <c r="D202" s="52"/>
      <c r="E202" s="52"/>
    </row>
    <row r="203" spans="1:5" ht="14.25">
      <c r="A203" s="50" t="s">
        <v>26</v>
      </c>
      <c r="B203" s="50" t="s">
        <v>27</v>
      </c>
      <c r="C203" s="52"/>
      <c r="D203" s="52"/>
      <c r="E203" s="52"/>
    </row>
    <row r="204" spans="1:5" ht="14.25">
      <c r="A204" s="50" t="s">
        <v>28</v>
      </c>
      <c r="B204" s="51" t="s">
        <v>29</v>
      </c>
      <c r="C204" s="52">
        <f>SUM(C205:C209)</f>
        <v>382</v>
      </c>
      <c r="D204" s="52">
        <f>SUM(D205:D209)</f>
        <v>466</v>
      </c>
      <c r="E204" s="52">
        <f>D204-C204</f>
        <v>84</v>
      </c>
    </row>
    <row r="205" spans="1:5" ht="14.25">
      <c r="A205" s="50" t="s">
        <v>30</v>
      </c>
      <c r="B205" s="50" t="s">
        <v>2551</v>
      </c>
      <c r="C205" s="52">
        <v>197</v>
      </c>
      <c r="D205" s="52">
        <v>264</v>
      </c>
      <c r="E205" s="52">
        <f>D205-C205</f>
        <v>67</v>
      </c>
    </row>
    <row r="206" spans="1:5" ht="14.25">
      <c r="A206" s="50" t="s">
        <v>31</v>
      </c>
      <c r="B206" s="50" t="s">
        <v>2553</v>
      </c>
      <c r="C206" s="52">
        <v>185</v>
      </c>
      <c r="D206" s="52">
        <v>202</v>
      </c>
      <c r="E206" s="52">
        <f>D206-C206</f>
        <v>17</v>
      </c>
    </row>
    <row r="207" spans="1:5" ht="14.25">
      <c r="A207" s="50" t="s">
        <v>32</v>
      </c>
      <c r="B207" s="50" t="s">
        <v>2555</v>
      </c>
      <c r="C207" s="52"/>
      <c r="D207" s="52"/>
      <c r="E207" s="52"/>
    </row>
    <row r="208" spans="1:5" ht="14.25">
      <c r="A208" s="50" t="s">
        <v>33</v>
      </c>
      <c r="B208" s="50" t="s">
        <v>2569</v>
      </c>
      <c r="C208" s="52"/>
      <c r="D208" s="52"/>
      <c r="E208" s="52"/>
    </row>
    <row r="209" spans="1:5" ht="14.25">
      <c r="A209" s="50" t="s">
        <v>34</v>
      </c>
      <c r="B209" s="50" t="s">
        <v>35</v>
      </c>
      <c r="C209" s="52"/>
      <c r="D209" s="52"/>
      <c r="E209" s="52"/>
    </row>
    <row r="210" spans="1:5" ht="14.25">
      <c r="A210" s="58" t="s">
        <v>36</v>
      </c>
      <c r="B210" s="51" t="s">
        <v>37</v>
      </c>
      <c r="C210" s="52">
        <f>SUM(C211:C216)</f>
        <v>0</v>
      </c>
      <c r="D210" s="52">
        <f>SUM(D211:D216)</f>
        <v>0</v>
      </c>
      <c r="E210" s="52">
        <f>D210-C210</f>
        <v>0</v>
      </c>
    </row>
    <row r="211" spans="1:5" ht="14.25">
      <c r="A211" s="58" t="s">
        <v>38</v>
      </c>
      <c r="B211" s="58" t="s">
        <v>39</v>
      </c>
      <c r="C211" s="52"/>
      <c r="D211" s="52"/>
      <c r="E211" s="52"/>
    </row>
    <row r="212" spans="1:5" ht="14.25">
      <c r="A212" s="58" t="s">
        <v>40</v>
      </c>
      <c r="B212" s="58" t="s">
        <v>41</v>
      </c>
      <c r="C212" s="52"/>
      <c r="D212" s="52"/>
      <c r="E212" s="52"/>
    </row>
    <row r="213" spans="1:5" ht="14.25">
      <c r="A213" s="58" t="s">
        <v>42</v>
      </c>
      <c r="B213" s="58" t="s">
        <v>43</v>
      </c>
      <c r="C213" s="52"/>
      <c r="D213" s="52"/>
      <c r="E213" s="52"/>
    </row>
    <row r="214" spans="1:5" ht="14.25">
      <c r="A214" s="58" t="s">
        <v>44</v>
      </c>
      <c r="B214" s="58" t="s">
        <v>45</v>
      </c>
      <c r="C214" s="52"/>
      <c r="D214" s="52"/>
      <c r="E214" s="52"/>
    </row>
    <row r="215" spans="1:5" ht="14.25">
      <c r="A215" s="58" t="s">
        <v>46</v>
      </c>
      <c r="B215" s="58" t="s">
        <v>47</v>
      </c>
      <c r="C215" s="52"/>
      <c r="D215" s="52"/>
      <c r="E215" s="52"/>
    </row>
    <row r="216" spans="1:5" ht="14.25">
      <c r="A216" s="58" t="s">
        <v>48</v>
      </c>
      <c r="B216" s="58" t="s">
        <v>49</v>
      </c>
      <c r="C216" s="52"/>
      <c r="D216" s="52"/>
      <c r="E216" s="52"/>
    </row>
    <row r="217" spans="1:5" ht="14.25">
      <c r="A217" s="58" t="s">
        <v>50</v>
      </c>
      <c r="B217" s="51" t="s">
        <v>51</v>
      </c>
      <c r="C217" s="52">
        <f>SUM(C218:C231)</f>
        <v>298</v>
      </c>
      <c r="D217" s="52">
        <f>SUM(D218:D231)</f>
        <v>419</v>
      </c>
      <c r="E217" s="52">
        <f>D217-C217</f>
        <v>121</v>
      </c>
    </row>
    <row r="218" spans="1:5" ht="14.25">
      <c r="A218" s="58" t="s">
        <v>52</v>
      </c>
      <c r="B218" s="58" t="s">
        <v>2551</v>
      </c>
      <c r="C218" s="52">
        <v>256</v>
      </c>
      <c r="D218" s="52">
        <v>312</v>
      </c>
      <c r="E218" s="52">
        <f>D218-C218</f>
        <v>56</v>
      </c>
    </row>
    <row r="219" spans="1:5" ht="14.25">
      <c r="A219" s="58" t="s">
        <v>53</v>
      </c>
      <c r="B219" s="58" t="s">
        <v>2553</v>
      </c>
      <c r="C219" s="52"/>
      <c r="D219" s="52"/>
      <c r="E219" s="52"/>
    </row>
    <row r="220" spans="1:5" ht="14.25">
      <c r="A220" s="58" t="s">
        <v>54</v>
      </c>
      <c r="B220" s="58" t="s">
        <v>2555</v>
      </c>
      <c r="C220" s="52"/>
      <c r="D220" s="52"/>
      <c r="E220" s="52"/>
    </row>
    <row r="221" spans="1:5" ht="14.25">
      <c r="A221" s="58" t="s">
        <v>55</v>
      </c>
      <c r="B221" s="58" t="s">
        <v>56</v>
      </c>
      <c r="C221" s="52"/>
      <c r="D221" s="52">
        <v>5</v>
      </c>
      <c r="E221" s="52">
        <f>D221-C221</f>
        <v>5</v>
      </c>
    </row>
    <row r="222" spans="1:5" ht="14.25">
      <c r="A222" s="58" t="s">
        <v>57</v>
      </c>
      <c r="B222" s="58" t="s">
        <v>58</v>
      </c>
      <c r="C222" s="52"/>
      <c r="D222" s="52">
        <v>3</v>
      </c>
      <c r="E222" s="52">
        <f>D222-C222</f>
        <v>3</v>
      </c>
    </row>
    <row r="223" spans="1:5" ht="14.25">
      <c r="A223" s="58" t="s">
        <v>59</v>
      </c>
      <c r="B223" s="58" t="s">
        <v>2652</v>
      </c>
      <c r="C223" s="52"/>
      <c r="D223" s="52"/>
      <c r="E223" s="52"/>
    </row>
    <row r="224" spans="1:5" ht="14.25">
      <c r="A224" s="58" t="s">
        <v>60</v>
      </c>
      <c r="B224" s="58" t="s">
        <v>61</v>
      </c>
      <c r="C224" s="52"/>
      <c r="D224" s="52"/>
      <c r="E224" s="52"/>
    </row>
    <row r="225" spans="1:5" ht="14.25">
      <c r="A225" s="58" t="s">
        <v>62</v>
      </c>
      <c r="B225" s="58" t="s">
        <v>63</v>
      </c>
      <c r="C225" s="52"/>
      <c r="D225" s="52"/>
      <c r="E225" s="52"/>
    </row>
    <row r="226" spans="1:5" ht="14.25">
      <c r="A226" s="58" t="s">
        <v>64</v>
      </c>
      <c r="B226" s="58" t="s">
        <v>65</v>
      </c>
      <c r="C226" s="52"/>
      <c r="D226" s="52"/>
      <c r="E226" s="52"/>
    </row>
    <row r="227" spans="1:5" ht="14.25">
      <c r="A227" s="58" t="s">
        <v>66</v>
      </c>
      <c r="B227" s="58" t="s">
        <v>67</v>
      </c>
      <c r="C227" s="52"/>
      <c r="D227" s="52"/>
      <c r="E227" s="52"/>
    </row>
    <row r="228" spans="1:5" ht="14.25">
      <c r="A228" s="58" t="s">
        <v>68</v>
      </c>
      <c r="B228" s="58" t="s">
        <v>69</v>
      </c>
      <c r="C228" s="52"/>
      <c r="D228" s="52"/>
      <c r="E228" s="52"/>
    </row>
    <row r="229" spans="1:5" ht="14.25">
      <c r="A229" s="58" t="s">
        <v>70</v>
      </c>
      <c r="B229" s="58" t="s">
        <v>71</v>
      </c>
      <c r="C229" s="52"/>
      <c r="D229" s="52"/>
      <c r="E229" s="52"/>
    </row>
    <row r="230" spans="1:5" ht="14.25">
      <c r="A230" s="58" t="s">
        <v>72</v>
      </c>
      <c r="B230" s="58" t="s">
        <v>2569</v>
      </c>
      <c r="C230" s="52">
        <v>15</v>
      </c>
      <c r="D230" s="52">
        <v>84</v>
      </c>
      <c r="E230" s="52">
        <f>D230-C230</f>
        <v>69</v>
      </c>
    </row>
    <row r="231" spans="1:5" ht="14.25">
      <c r="A231" s="58" t="s">
        <v>73</v>
      </c>
      <c r="B231" s="58" t="s">
        <v>74</v>
      </c>
      <c r="C231" s="52">
        <v>27</v>
      </c>
      <c r="D231" s="52">
        <v>15</v>
      </c>
      <c r="E231" s="52">
        <f>D231-C231</f>
        <v>-12</v>
      </c>
    </row>
    <row r="232" spans="1:5" ht="14.25">
      <c r="A232" s="50" t="s">
        <v>75</v>
      </c>
      <c r="B232" s="51" t="s">
        <v>76</v>
      </c>
      <c r="C232" s="52">
        <f>SUM(C233:C234)</f>
        <v>3</v>
      </c>
      <c r="D232" s="52">
        <f>SUM(D233:D234)</f>
        <v>0</v>
      </c>
      <c r="E232" s="52">
        <f>D232-C232</f>
        <v>-3</v>
      </c>
    </row>
    <row r="233" spans="1:5" ht="14.25">
      <c r="A233" s="50" t="s">
        <v>77</v>
      </c>
      <c r="B233" s="50" t="s">
        <v>78</v>
      </c>
      <c r="C233" s="52"/>
      <c r="D233" s="52"/>
      <c r="E233" s="52"/>
    </row>
    <row r="234" spans="1:5" ht="14.25">
      <c r="A234" s="50" t="s">
        <v>79</v>
      </c>
      <c r="B234" s="50" t="s">
        <v>80</v>
      </c>
      <c r="C234" s="52">
        <v>3</v>
      </c>
      <c r="D234" s="52"/>
      <c r="E234" s="52">
        <f>D234-C234</f>
        <v>-3</v>
      </c>
    </row>
    <row r="235" spans="1:5" ht="14.25">
      <c r="A235" s="54" t="s">
        <v>81</v>
      </c>
      <c r="B235" s="59" t="s">
        <v>82</v>
      </c>
      <c r="C235" s="53">
        <f>C236+C243+C246+C249+C255+C260+C262+C267+C273</f>
        <v>0</v>
      </c>
      <c r="D235" s="53">
        <f>D236+D243+D246+D249+D255+D260+D262+D267+D273</f>
        <v>0</v>
      </c>
      <c r="E235" s="52">
        <f>D235-C235</f>
        <v>0</v>
      </c>
    </row>
    <row r="236" spans="1:5" ht="14.25">
      <c r="A236" s="50" t="s">
        <v>83</v>
      </c>
      <c r="B236" s="51" t="s">
        <v>84</v>
      </c>
      <c r="C236" s="52">
        <f>SUM(C237:C242)</f>
        <v>0</v>
      </c>
      <c r="D236" s="52">
        <f>SUM(D237:D242)</f>
        <v>0</v>
      </c>
      <c r="E236" s="52">
        <f>D236-C236</f>
        <v>0</v>
      </c>
    </row>
    <row r="237" spans="1:5" ht="14.25">
      <c r="A237" s="50" t="s">
        <v>85</v>
      </c>
      <c r="B237" s="50" t="s">
        <v>2551</v>
      </c>
      <c r="C237" s="52"/>
      <c r="D237" s="52"/>
      <c r="E237" s="52"/>
    </row>
    <row r="238" spans="1:5" ht="14.25">
      <c r="A238" s="50" t="s">
        <v>86</v>
      </c>
      <c r="B238" s="50" t="s">
        <v>2553</v>
      </c>
      <c r="C238" s="52"/>
      <c r="D238" s="52"/>
      <c r="E238" s="52"/>
    </row>
    <row r="239" spans="1:5" ht="14.25">
      <c r="A239" s="50" t="s">
        <v>87</v>
      </c>
      <c r="B239" s="50" t="s">
        <v>2555</v>
      </c>
      <c r="C239" s="52"/>
      <c r="D239" s="52"/>
      <c r="E239" s="52"/>
    </row>
    <row r="240" spans="1:5" ht="14.25">
      <c r="A240" s="50" t="s">
        <v>88</v>
      </c>
      <c r="B240" s="50" t="s">
        <v>2824</v>
      </c>
      <c r="C240" s="52"/>
      <c r="D240" s="52"/>
      <c r="E240" s="52"/>
    </row>
    <row r="241" spans="1:5" ht="14.25">
      <c r="A241" s="50" t="s">
        <v>89</v>
      </c>
      <c r="B241" s="50" t="s">
        <v>2569</v>
      </c>
      <c r="C241" s="52"/>
      <c r="D241" s="52"/>
      <c r="E241" s="52"/>
    </row>
    <row r="242" spans="1:5" ht="14.25">
      <c r="A242" s="50" t="s">
        <v>90</v>
      </c>
      <c r="B242" s="50" t="s">
        <v>91</v>
      </c>
      <c r="C242" s="52"/>
      <c r="D242" s="52"/>
      <c r="E242" s="52"/>
    </row>
    <row r="243" spans="1:5" ht="14.25">
      <c r="A243" s="54" t="s">
        <v>92</v>
      </c>
      <c r="B243" s="59" t="s">
        <v>93</v>
      </c>
      <c r="C243" s="53">
        <f>SUM(C244:C245)</f>
        <v>0</v>
      </c>
      <c r="D243" s="53">
        <f>SUM(D244:D245)</f>
        <v>0</v>
      </c>
      <c r="E243" s="52">
        <f>D243-C243</f>
        <v>0</v>
      </c>
    </row>
    <row r="244" spans="1:5" ht="14.25">
      <c r="A244" s="50" t="s">
        <v>94</v>
      </c>
      <c r="B244" s="50" t="s">
        <v>95</v>
      </c>
      <c r="C244" s="52"/>
      <c r="D244" s="52"/>
      <c r="E244" s="52"/>
    </row>
    <row r="245" spans="1:5" ht="14.25">
      <c r="A245" s="50" t="s">
        <v>96</v>
      </c>
      <c r="B245" s="50" t="s">
        <v>97</v>
      </c>
      <c r="C245" s="52"/>
      <c r="D245" s="52"/>
      <c r="E245" s="52"/>
    </row>
    <row r="246" spans="1:5" ht="14.25">
      <c r="A246" s="50" t="s">
        <v>98</v>
      </c>
      <c r="B246" s="51" t="s">
        <v>99</v>
      </c>
      <c r="C246" s="52">
        <f>SUM(C247:C248)</f>
        <v>0</v>
      </c>
      <c r="D246" s="52">
        <f>SUM(D247:D248)</f>
        <v>0</v>
      </c>
      <c r="E246" s="52">
        <f>D246-C246</f>
        <v>0</v>
      </c>
    </row>
    <row r="247" spans="1:5" ht="14.25">
      <c r="A247" s="50" t="s">
        <v>100</v>
      </c>
      <c r="B247" s="50" t="s">
        <v>101</v>
      </c>
      <c r="C247" s="52"/>
      <c r="D247" s="52"/>
      <c r="E247" s="52"/>
    </row>
    <row r="248" spans="1:5" ht="14.25">
      <c r="A248" s="50">
        <v>2020306</v>
      </c>
      <c r="B248" s="50" t="s">
        <v>102</v>
      </c>
      <c r="C248" s="52"/>
      <c r="D248" s="52"/>
      <c r="E248" s="52"/>
    </row>
    <row r="249" spans="1:5" ht="14.25">
      <c r="A249" s="50" t="s">
        <v>103</v>
      </c>
      <c r="B249" s="51" t="s">
        <v>104</v>
      </c>
      <c r="C249" s="52">
        <f>SUM(C250:C254)</f>
        <v>0</v>
      </c>
      <c r="D249" s="52">
        <f>SUM(D250:D254)</f>
        <v>0</v>
      </c>
      <c r="E249" s="52">
        <f>D249-C249</f>
        <v>0</v>
      </c>
    </row>
    <row r="250" spans="1:5" ht="14.25">
      <c r="A250" s="50" t="s">
        <v>105</v>
      </c>
      <c r="B250" s="50" t="s">
        <v>106</v>
      </c>
      <c r="C250" s="52"/>
      <c r="D250" s="52"/>
      <c r="E250" s="52"/>
    </row>
    <row r="251" spans="1:5" ht="14.25">
      <c r="A251" s="50" t="s">
        <v>107</v>
      </c>
      <c r="B251" s="50" t="s">
        <v>108</v>
      </c>
      <c r="C251" s="52"/>
      <c r="D251" s="52"/>
      <c r="E251" s="52"/>
    </row>
    <row r="252" spans="1:5" ht="14.25">
      <c r="A252" s="50" t="s">
        <v>109</v>
      </c>
      <c r="B252" s="50" t="s">
        <v>110</v>
      </c>
      <c r="C252" s="52"/>
      <c r="D252" s="52"/>
      <c r="E252" s="52"/>
    </row>
    <row r="253" spans="1:5" ht="14.25">
      <c r="A253" s="50" t="s">
        <v>111</v>
      </c>
      <c r="B253" s="50" t="s">
        <v>112</v>
      </c>
      <c r="C253" s="52"/>
      <c r="D253" s="52"/>
      <c r="E253" s="52"/>
    </row>
    <row r="254" spans="1:5" ht="14.25">
      <c r="A254" s="50" t="s">
        <v>113</v>
      </c>
      <c r="B254" s="50" t="s">
        <v>114</v>
      </c>
      <c r="C254" s="52"/>
      <c r="D254" s="52"/>
      <c r="E254" s="52"/>
    </row>
    <row r="255" spans="1:5" ht="14.25">
      <c r="A255" s="50" t="s">
        <v>115</v>
      </c>
      <c r="B255" s="51" t="s">
        <v>116</v>
      </c>
      <c r="C255" s="52">
        <f>SUM(C256:C259)</f>
        <v>0</v>
      </c>
      <c r="D255" s="52">
        <f>SUM(D256:D259)</f>
        <v>0</v>
      </c>
      <c r="E255" s="52">
        <f>D255-C255</f>
        <v>0</v>
      </c>
    </row>
    <row r="256" spans="1:5" ht="14.25">
      <c r="A256" s="50" t="s">
        <v>117</v>
      </c>
      <c r="B256" s="50" t="s">
        <v>118</v>
      </c>
      <c r="C256" s="52"/>
      <c r="D256" s="52"/>
      <c r="E256" s="52"/>
    </row>
    <row r="257" spans="1:5" ht="14.25">
      <c r="A257" s="50" t="s">
        <v>119</v>
      </c>
      <c r="B257" s="50" t="s">
        <v>120</v>
      </c>
      <c r="C257" s="52"/>
      <c r="D257" s="52"/>
      <c r="E257" s="52"/>
    </row>
    <row r="258" spans="1:5" ht="14.25">
      <c r="A258" s="50" t="s">
        <v>121</v>
      </c>
      <c r="B258" s="50" t="s">
        <v>122</v>
      </c>
      <c r="C258" s="52"/>
      <c r="D258" s="52"/>
      <c r="E258" s="52"/>
    </row>
    <row r="259" spans="1:5" ht="14.25">
      <c r="A259" s="50" t="s">
        <v>123</v>
      </c>
      <c r="B259" s="50" t="s">
        <v>124</v>
      </c>
      <c r="C259" s="52"/>
      <c r="D259" s="52"/>
      <c r="E259" s="52"/>
    </row>
    <row r="260" spans="1:5" ht="14.25">
      <c r="A260" s="50" t="s">
        <v>125</v>
      </c>
      <c r="B260" s="51" t="s">
        <v>126</v>
      </c>
      <c r="C260" s="52">
        <f>SUM(C261:C261)</f>
        <v>0</v>
      </c>
      <c r="D260" s="52">
        <f>SUM(D261:D261)</f>
        <v>0</v>
      </c>
      <c r="E260" s="52">
        <f>D260-C260</f>
        <v>0</v>
      </c>
    </row>
    <row r="261" spans="1:5" ht="14.25">
      <c r="A261" s="50" t="s">
        <v>127</v>
      </c>
      <c r="B261" s="50" t="s">
        <v>128</v>
      </c>
      <c r="C261" s="52"/>
      <c r="D261" s="52"/>
      <c r="E261" s="52"/>
    </row>
    <row r="262" spans="1:5" ht="14.25">
      <c r="A262" s="50" t="s">
        <v>129</v>
      </c>
      <c r="B262" s="51" t="s">
        <v>130</v>
      </c>
      <c r="C262" s="52">
        <f>SUM(C263:C266)</f>
        <v>0</v>
      </c>
      <c r="D262" s="52">
        <f>SUM(D263:D266)</f>
        <v>0</v>
      </c>
      <c r="E262" s="52">
        <f>D262-C262</f>
        <v>0</v>
      </c>
    </row>
    <row r="263" spans="1:5" ht="14.25">
      <c r="A263" s="50" t="s">
        <v>131</v>
      </c>
      <c r="B263" s="50" t="s">
        <v>132</v>
      </c>
      <c r="C263" s="52"/>
      <c r="D263" s="52"/>
      <c r="E263" s="52"/>
    </row>
    <row r="264" spans="1:5" ht="14.25">
      <c r="A264" s="50" t="s">
        <v>133</v>
      </c>
      <c r="B264" s="50" t="s">
        <v>134</v>
      </c>
      <c r="C264" s="52"/>
      <c r="D264" s="52"/>
      <c r="E264" s="52"/>
    </row>
    <row r="265" spans="1:5" ht="14.25">
      <c r="A265" s="50" t="s">
        <v>135</v>
      </c>
      <c r="B265" s="50" t="s">
        <v>136</v>
      </c>
      <c r="C265" s="52"/>
      <c r="D265" s="52"/>
      <c r="E265" s="52"/>
    </row>
    <row r="266" spans="1:5" ht="14.25">
      <c r="A266" s="50" t="s">
        <v>137</v>
      </c>
      <c r="B266" s="50" t="s">
        <v>138</v>
      </c>
      <c r="C266" s="52"/>
      <c r="D266" s="52"/>
      <c r="E266" s="52"/>
    </row>
    <row r="267" spans="1:5" ht="14.25">
      <c r="A267" s="58" t="s">
        <v>139</v>
      </c>
      <c r="B267" s="51" t="s">
        <v>140</v>
      </c>
      <c r="C267" s="52">
        <f>SUM(C268:C272)</f>
        <v>0</v>
      </c>
      <c r="D267" s="52">
        <f>SUM(D268:D272)</f>
        <v>0</v>
      </c>
      <c r="E267" s="52">
        <f>D267-C267</f>
        <v>0</v>
      </c>
    </row>
    <row r="268" spans="1:5" ht="14.25">
      <c r="A268" s="58" t="s">
        <v>141</v>
      </c>
      <c r="B268" s="58" t="s">
        <v>39</v>
      </c>
      <c r="C268" s="52"/>
      <c r="D268" s="52"/>
      <c r="E268" s="52"/>
    </row>
    <row r="269" spans="1:5" ht="14.25">
      <c r="A269" s="58" t="s">
        <v>142</v>
      </c>
      <c r="B269" s="58" t="s">
        <v>41</v>
      </c>
      <c r="C269" s="52"/>
      <c r="D269" s="52"/>
      <c r="E269" s="52"/>
    </row>
    <row r="270" spans="1:5" ht="14.25">
      <c r="A270" s="58" t="s">
        <v>143</v>
      </c>
      <c r="B270" s="58" t="s">
        <v>43</v>
      </c>
      <c r="C270" s="52"/>
      <c r="D270" s="52"/>
      <c r="E270" s="52"/>
    </row>
    <row r="271" spans="1:5" ht="14.25">
      <c r="A271" s="58" t="s">
        <v>144</v>
      </c>
      <c r="B271" s="58" t="s">
        <v>47</v>
      </c>
      <c r="C271" s="52"/>
      <c r="D271" s="52"/>
      <c r="E271" s="52"/>
    </row>
    <row r="272" spans="1:5" ht="14.25">
      <c r="A272" s="58" t="s">
        <v>145</v>
      </c>
      <c r="B272" s="58" t="s">
        <v>146</v>
      </c>
      <c r="C272" s="52"/>
      <c r="D272" s="52"/>
      <c r="E272" s="52"/>
    </row>
    <row r="273" spans="1:5" ht="14.25">
      <c r="A273" s="54" t="s">
        <v>147</v>
      </c>
      <c r="B273" s="59" t="s">
        <v>148</v>
      </c>
      <c r="C273" s="52">
        <f>SUM(C274:C274)</f>
        <v>0</v>
      </c>
      <c r="D273" s="52">
        <f>SUM(D274:D274)</f>
        <v>0</v>
      </c>
      <c r="E273" s="52">
        <f>D273-C273</f>
        <v>0</v>
      </c>
    </row>
    <row r="274" spans="1:5" ht="14.25">
      <c r="A274" s="50">
        <v>2029999</v>
      </c>
      <c r="B274" s="50" t="s">
        <v>149</v>
      </c>
      <c r="C274" s="52"/>
      <c r="D274" s="52"/>
      <c r="E274" s="52"/>
    </row>
    <row r="275" spans="1:5" ht="14.25">
      <c r="A275" s="50" t="s">
        <v>150</v>
      </c>
      <c r="B275" s="51" t="s">
        <v>151</v>
      </c>
      <c r="C275" s="52">
        <f>SUM(C276,C278,C280,C282,C292)</f>
        <v>38</v>
      </c>
      <c r="D275" s="52">
        <f>SUM(D276,D278,D280,D282,D292)</f>
        <v>65</v>
      </c>
      <c r="E275" s="52">
        <f>D275-C275</f>
        <v>27</v>
      </c>
    </row>
    <row r="276" spans="1:5" ht="14.25">
      <c r="A276" s="50" t="s">
        <v>152</v>
      </c>
      <c r="B276" s="51" t="s">
        <v>153</v>
      </c>
      <c r="C276" s="52">
        <f>SUM(C277:C277)</f>
        <v>0</v>
      </c>
      <c r="D276" s="52">
        <f>SUM(D277:D277)</f>
        <v>0</v>
      </c>
      <c r="E276" s="52">
        <f>D276-C276</f>
        <v>0</v>
      </c>
    </row>
    <row r="277" spans="1:5" ht="14.25">
      <c r="A277" s="50" t="s">
        <v>154</v>
      </c>
      <c r="B277" s="50" t="s">
        <v>155</v>
      </c>
      <c r="C277" s="52"/>
      <c r="D277" s="52"/>
      <c r="E277" s="52"/>
    </row>
    <row r="278" spans="1:5" ht="14.25">
      <c r="A278" s="50" t="s">
        <v>156</v>
      </c>
      <c r="B278" s="51" t="s">
        <v>157</v>
      </c>
      <c r="C278" s="52">
        <f>SUM(C279:C279)</f>
        <v>0</v>
      </c>
      <c r="D278" s="52">
        <f>SUM(D279:D279)</f>
        <v>0</v>
      </c>
      <c r="E278" s="52">
        <f>D278-C278</f>
        <v>0</v>
      </c>
    </row>
    <row r="279" spans="1:5" ht="14.25">
      <c r="A279" s="50" t="s">
        <v>158</v>
      </c>
      <c r="B279" s="50" t="s">
        <v>159</v>
      </c>
      <c r="C279" s="52"/>
      <c r="D279" s="52"/>
      <c r="E279" s="52"/>
    </row>
    <row r="280" spans="1:5" ht="14.25">
      <c r="A280" s="50" t="s">
        <v>160</v>
      </c>
      <c r="B280" s="51" t="s">
        <v>161</v>
      </c>
      <c r="C280" s="52">
        <f>SUM(C281:C281)</f>
        <v>0</v>
      </c>
      <c r="D280" s="52">
        <f>SUM(D281:D281)</f>
        <v>0</v>
      </c>
      <c r="E280" s="52">
        <f>D280-C280</f>
        <v>0</v>
      </c>
    </row>
    <row r="281" spans="1:5" ht="14.25">
      <c r="A281" s="50" t="s">
        <v>162</v>
      </c>
      <c r="B281" s="50" t="s">
        <v>163</v>
      </c>
      <c r="C281" s="52"/>
      <c r="D281" s="52"/>
      <c r="E281" s="52"/>
    </row>
    <row r="282" spans="1:5" ht="14.25">
      <c r="A282" s="50" t="s">
        <v>164</v>
      </c>
      <c r="B282" s="51" t="s">
        <v>165</v>
      </c>
      <c r="C282" s="52">
        <f>SUM(C283:C291)</f>
        <v>33</v>
      </c>
      <c r="D282" s="52">
        <f>SUM(D283:D291)</f>
        <v>33</v>
      </c>
      <c r="E282" s="52">
        <f>D282-C282</f>
        <v>0</v>
      </c>
    </row>
    <row r="283" spans="1:5" ht="14.25">
      <c r="A283" s="50" t="s">
        <v>166</v>
      </c>
      <c r="B283" s="50" t="s">
        <v>167</v>
      </c>
      <c r="C283" s="52">
        <v>3</v>
      </c>
      <c r="D283" s="52">
        <v>3</v>
      </c>
      <c r="E283" s="52">
        <f>D283-C283</f>
        <v>0</v>
      </c>
    </row>
    <row r="284" spans="1:5" ht="14.25">
      <c r="A284" s="50" t="s">
        <v>168</v>
      </c>
      <c r="B284" s="50" t="s">
        <v>169</v>
      </c>
      <c r="C284" s="52"/>
      <c r="D284" s="52"/>
      <c r="E284" s="52"/>
    </row>
    <row r="285" spans="1:5" ht="14.25">
      <c r="A285" s="50" t="s">
        <v>170</v>
      </c>
      <c r="B285" s="50" t="s">
        <v>171</v>
      </c>
      <c r="C285" s="52"/>
      <c r="D285" s="52"/>
      <c r="E285" s="52"/>
    </row>
    <row r="286" spans="1:5" ht="14.25">
      <c r="A286" s="50" t="s">
        <v>172</v>
      </c>
      <c r="B286" s="50" t="s">
        <v>173</v>
      </c>
      <c r="C286" s="52"/>
      <c r="D286" s="52"/>
      <c r="E286" s="52"/>
    </row>
    <row r="287" spans="1:5" ht="14.25">
      <c r="A287" s="50" t="s">
        <v>174</v>
      </c>
      <c r="B287" s="50" t="s">
        <v>175</v>
      </c>
      <c r="C287" s="52">
        <v>3</v>
      </c>
      <c r="D287" s="52">
        <v>3</v>
      </c>
      <c r="E287" s="52">
        <f>D287-C287</f>
        <v>0</v>
      </c>
    </row>
    <row r="288" spans="1:5" ht="14.25">
      <c r="A288" s="50" t="s">
        <v>176</v>
      </c>
      <c r="B288" s="50" t="s">
        <v>177</v>
      </c>
      <c r="C288" s="52">
        <v>10</v>
      </c>
      <c r="D288" s="52">
        <v>10</v>
      </c>
      <c r="E288" s="52">
        <f>D288-C288</f>
        <v>0</v>
      </c>
    </row>
    <row r="289" spans="1:5" ht="14.25">
      <c r="A289" s="50" t="s">
        <v>178</v>
      </c>
      <c r="B289" s="50" t="s">
        <v>179</v>
      </c>
      <c r="C289" s="52">
        <v>17</v>
      </c>
      <c r="D289" s="52">
        <v>17</v>
      </c>
      <c r="E289" s="52">
        <f>D289-C289</f>
        <v>0</v>
      </c>
    </row>
    <row r="290" spans="1:5" ht="14.25">
      <c r="A290" s="50" t="s">
        <v>180</v>
      </c>
      <c r="B290" s="50" t="s">
        <v>181</v>
      </c>
      <c r="C290" s="52"/>
      <c r="D290" s="52"/>
      <c r="E290" s="52"/>
    </row>
    <row r="291" spans="1:5" ht="14.25">
      <c r="A291" s="50" t="s">
        <v>182</v>
      </c>
      <c r="B291" s="50" t="s">
        <v>183</v>
      </c>
      <c r="C291" s="52"/>
      <c r="D291" s="52"/>
      <c r="E291" s="52"/>
    </row>
    <row r="292" spans="1:5" ht="14.25">
      <c r="A292" s="50" t="s">
        <v>184</v>
      </c>
      <c r="B292" s="51" t="s">
        <v>185</v>
      </c>
      <c r="C292" s="52">
        <f>SUM(C293:C293)</f>
        <v>5</v>
      </c>
      <c r="D292" s="52">
        <f>SUM(D293:D293)</f>
        <v>32</v>
      </c>
      <c r="E292" s="52">
        <f>D292-C292</f>
        <v>27</v>
      </c>
    </row>
    <row r="293" spans="1:5" ht="14.25">
      <c r="A293" s="50">
        <v>2039999</v>
      </c>
      <c r="B293" s="50" t="s">
        <v>186</v>
      </c>
      <c r="C293" s="52">
        <v>5</v>
      </c>
      <c r="D293" s="52">
        <v>32</v>
      </c>
      <c r="E293" s="52">
        <f>D293-C293</f>
        <v>27</v>
      </c>
    </row>
    <row r="294" spans="1:5" ht="14.25">
      <c r="A294" s="50" t="s">
        <v>187</v>
      </c>
      <c r="B294" s="51" t="s">
        <v>188</v>
      </c>
      <c r="C294" s="52">
        <f>C295+C298+C309+C316+C324+C333+C347+C357+C367+C375+C381</f>
        <v>2744</v>
      </c>
      <c r="D294" s="52">
        <f>D295+D298+D309+D316+D324+D333+D347+D357+D367+D375+D381</f>
        <v>3300</v>
      </c>
      <c r="E294" s="52">
        <f>D294-C294</f>
        <v>556</v>
      </c>
    </row>
    <row r="295" spans="1:5" ht="14.25">
      <c r="A295" s="50" t="s">
        <v>189</v>
      </c>
      <c r="B295" s="51" t="s">
        <v>190</v>
      </c>
      <c r="C295" s="52">
        <f>SUM(C296:C297)</f>
        <v>23</v>
      </c>
      <c r="D295" s="52">
        <f>SUM(D296:D297)</f>
        <v>0</v>
      </c>
      <c r="E295" s="52">
        <f>D295-C295</f>
        <v>-23</v>
      </c>
    </row>
    <row r="296" spans="1:5" ht="14.25">
      <c r="A296" s="50" t="s">
        <v>191</v>
      </c>
      <c r="B296" s="50" t="s">
        <v>192</v>
      </c>
      <c r="C296" s="52">
        <v>23</v>
      </c>
      <c r="D296" s="52"/>
      <c r="E296" s="52">
        <f>D296-C296</f>
        <v>-23</v>
      </c>
    </row>
    <row r="297" spans="1:5" ht="14.25">
      <c r="A297" s="50" t="s">
        <v>193</v>
      </c>
      <c r="B297" s="50" t="s">
        <v>194</v>
      </c>
      <c r="C297" s="52"/>
      <c r="D297" s="52"/>
      <c r="E297" s="52"/>
    </row>
    <row r="298" spans="1:5" ht="14.25">
      <c r="A298" s="50" t="s">
        <v>195</v>
      </c>
      <c r="B298" s="51" t="s">
        <v>196</v>
      </c>
      <c r="C298" s="52">
        <f>SUM(C299:C308)</f>
        <v>1353</v>
      </c>
      <c r="D298" s="52">
        <f>SUM(D299:D308)</f>
        <v>1871</v>
      </c>
      <c r="E298" s="52">
        <f>D298-C298</f>
        <v>518</v>
      </c>
    </row>
    <row r="299" spans="1:5" ht="14.25">
      <c r="A299" s="50" t="s">
        <v>197</v>
      </c>
      <c r="B299" s="50" t="s">
        <v>2551</v>
      </c>
      <c r="C299" s="52">
        <v>1065</v>
      </c>
      <c r="D299" s="52">
        <v>1200</v>
      </c>
      <c r="E299" s="52">
        <f>D299-C299</f>
        <v>135</v>
      </c>
    </row>
    <row r="300" spans="1:5" ht="14.25">
      <c r="A300" s="50" t="s">
        <v>198</v>
      </c>
      <c r="B300" s="50" t="s">
        <v>2553</v>
      </c>
      <c r="C300" s="52">
        <v>89</v>
      </c>
      <c r="D300" s="52">
        <v>330</v>
      </c>
      <c r="E300" s="52">
        <f>D300-C300</f>
        <v>241</v>
      </c>
    </row>
    <row r="301" spans="1:5" ht="14.25">
      <c r="A301" s="50" t="s">
        <v>199</v>
      </c>
      <c r="B301" s="50" t="s">
        <v>2555</v>
      </c>
      <c r="C301" s="52"/>
      <c r="D301" s="52"/>
      <c r="E301" s="52"/>
    </row>
    <row r="302" spans="1:5" ht="14.25">
      <c r="A302" s="50" t="s">
        <v>200</v>
      </c>
      <c r="B302" s="50" t="s">
        <v>2652</v>
      </c>
      <c r="C302" s="52">
        <v>156</v>
      </c>
      <c r="D302" s="52">
        <v>211</v>
      </c>
      <c r="E302" s="52">
        <f>D302-C302</f>
        <v>55</v>
      </c>
    </row>
    <row r="303" spans="1:5" ht="14.25">
      <c r="A303" s="50" t="s">
        <v>201</v>
      </c>
      <c r="B303" s="58" t="s">
        <v>202</v>
      </c>
      <c r="C303" s="52"/>
      <c r="D303" s="52"/>
      <c r="E303" s="52"/>
    </row>
    <row r="304" spans="1:5" ht="14.25">
      <c r="A304" s="50" t="s">
        <v>203</v>
      </c>
      <c r="B304" s="58" t="s">
        <v>204</v>
      </c>
      <c r="C304" s="52"/>
      <c r="D304" s="52"/>
      <c r="E304" s="52"/>
    </row>
    <row r="305" spans="1:5" ht="14.25">
      <c r="A305" s="50" t="s">
        <v>205</v>
      </c>
      <c r="B305" s="58" t="s">
        <v>206</v>
      </c>
      <c r="C305" s="52"/>
      <c r="D305" s="52"/>
      <c r="E305" s="52"/>
    </row>
    <row r="306" spans="1:5" ht="14.25">
      <c r="A306" s="50" t="s">
        <v>207</v>
      </c>
      <c r="B306" s="58" t="s">
        <v>208</v>
      </c>
      <c r="C306" s="52"/>
      <c r="D306" s="52"/>
      <c r="E306" s="52"/>
    </row>
    <row r="307" spans="1:5" ht="14.25">
      <c r="A307" s="50" t="s">
        <v>209</v>
      </c>
      <c r="B307" s="50" t="s">
        <v>2569</v>
      </c>
      <c r="C307" s="52"/>
      <c r="D307" s="52"/>
      <c r="E307" s="52"/>
    </row>
    <row r="308" spans="1:5" ht="14.25">
      <c r="A308" s="50" t="s">
        <v>210</v>
      </c>
      <c r="B308" s="50" t="s">
        <v>211</v>
      </c>
      <c r="C308" s="52">
        <v>43</v>
      </c>
      <c r="D308" s="52">
        <v>130</v>
      </c>
      <c r="E308" s="52">
        <f>D308-C308</f>
        <v>87</v>
      </c>
    </row>
    <row r="309" spans="1:5" ht="14.25">
      <c r="A309" s="50" t="s">
        <v>212</v>
      </c>
      <c r="B309" s="51" t="s">
        <v>213</v>
      </c>
      <c r="C309" s="52">
        <f>SUM(C310:C315)</f>
        <v>0</v>
      </c>
      <c r="D309" s="52">
        <f>SUM(D310:D315)</f>
        <v>0</v>
      </c>
      <c r="E309" s="52">
        <f>D309-C309</f>
        <v>0</v>
      </c>
    </row>
    <row r="310" spans="1:5" ht="14.25">
      <c r="A310" s="50" t="s">
        <v>214</v>
      </c>
      <c r="B310" s="50" t="s">
        <v>2551</v>
      </c>
      <c r="C310" s="52"/>
      <c r="D310" s="52"/>
      <c r="E310" s="52"/>
    </row>
    <row r="311" spans="1:5" ht="14.25">
      <c r="A311" s="50" t="s">
        <v>215</v>
      </c>
      <c r="B311" s="50" t="s">
        <v>2553</v>
      </c>
      <c r="C311" s="52"/>
      <c r="D311" s="52"/>
      <c r="E311" s="52"/>
    </row>
    <row r="312" spans="1:5" ht="14.25">
      <c r="A312" s="50" t="s">
        <v>216</v>
      </c>
      <c r="B312" s="50" t="s">
        <v>2555</v>
      </c>
      <c r="C312" s="52"/>
      <c r="D312" s="52"/>
      <c r="E312" s="52"/>
    </row>
    <row r="313" spans="1:5" ht="14.25">
      <c r="A313" s="50" t="s">
        <v>217</v>
      </c>
      <c r="B313" s="50" t="s">
        <v>218</v>
      </c>
      <c r="C313" s="52"/>
      <c r="D313" s="52"/>
      <c r="E313" s="52"/>
    </row>
    <row r="314" spans="1:5" ht="14.25">
      <c r="A314" s="50" t="s">
        <v>219</v>
      </c>
      <c r="B314" s="50" t="s">
        <v>2569</v>
      </c>
      <c r="C314" s="52"/>
      <c r="D314" s="52"/>
      <c r="E314" s="52"/>
    </row>
    <row r="315" spans="1:5" ht="14.25">
      <c r="A315" s="50" t="s">
        <v>220</v>
      </c>
      <c r="B315" s="50" t="s">
        <v>221</v>
      </c>
      <c r="C315" s="52"/>
      <c r="D315" s="52"/>
      <c r="E315" s="52"/>
    </row>
    <row r="316" spans="1:5" ht="14.25">
      <c r="A316" s="50" t="s">
        <v>222</v>
      </c>
      <c r="B316" s="51" t="s">
        <v>223</v>
      </c>
      <c r="C316" s="52">
        <f>SUM(C317:C323)</f>
        <v>392</v>
      </c>
      <c r="D316" s="52">
        <f>SUM(D317:D323)</f>
        <v>498</v>
      </c>
      <c r="E316" s="52">
        <f>D316-C316</f>
        <v>106</v>
      </c>
    </row>
    <row r="317" spans="1:5" ht="14.25">
      <c r="A317" s="50" t="s">
        <v>224</v>
      </c>
      <c r="B317" s="50" t="s">
        <v>2551</v>
      </c>
      <c r="C317" s="52">
        <v>369</v>
      </c>
      <c r="D317" s="52">
        <v>447</v>
      </c>
      <c r="E317" s="52">
        <f>D317-C317</f>
        <v>78</v>
      </c>
    </row>
    <row r="318" spans="1:5" ht="14.25">
      <c r="A318" s="50" t="s">
        <v>225</v>
      </c>
      <c r="B318" s="50" t="s">
        <v>2553</v>
      </c>
      <c r="C318" s="52">
        <v>5</v>
      </c>
      <c r="D318" s="52">
        <v>33</v>
      </c>
      <c r="E318" s="52">
        <f>D318-C318</f>
        <v>28</v>
      </c>
    </row>
    <row r="319" spans="1:5" ht="14.25">
      <c r="A319" s="50" t="s">
        <v>226</v>
      </c>
      <c r="B319" s="50" t="s">
        <v>2555</v>
      </c>
      <c r="C319" s="52"/>
      <c r="D319" s="52"/>
      <c r="E319" s="52"/>
    </row>
    <row r="320" spans="1:5" ht="14.25">
      <c r="A320" s="50" t="s">
        <v>227</v>
      </c>
      <c r="B320" s="50" t="s">
        <v>228</v>
      </c>
      <c r="C320" s="52"/>
      <c r="D320" s="52"/>
      <c r="E320" s="52"/>
    </row>
    <row r="321" spans="1:5" ht="14.25">
      <c r="A321" s="50" t="s">
        <v>229</v>
      </c>
      <c r="B321" s="58" t="s">
        <v>230</v>
      </c>
      <c r="C321" s="52"/>
      <c r="D321" s="52"/>
      <c r="E321" s="52"/>
    </row>
    <row r="322" spans="1:5" ht="14.25">
      <c r="A322" s="50" t="s">
        <v>231</v>
      </c>
      <c r="B322" s="50" t="s">
        <v>2569</v>
      </c>
      <c r="C322" s="52"/>
      <c r="D322" s="52"/>
      <c r="E322" s="52"/>
    </row>
    <row r="323" spans="1:5" ht="14.25">
      <c r="A323" s="50" t="s">
        <v>232</v>
      </c>
      <c r="B323" s="50" t="s">
        <v>233</v>
      </c>
      <c r="C323" s="52">
        <v>18</v>
      </c>
      <c r="D323" s="52">
        <v>18</v>
      </c>
      <c r="E323" s="52">
        <f>D323-C323</f>
        <v>0</v>
      </c>
    </row>
    <row r="324" spans="1:5" ht="14.25">
      <c r="A324" s="50" t="s">
        <v>234</v>
      </c>
      <c r="B324" s="51" t="s">
        <v>235</v>
      </c>
      <c r="C324" s="52">
        <f>SUM(C325:C332)</f>
        <v>664</v>
      </c>
      <c r="D324" s="52">
        <f>SUM(D325:D332)</f>
        <v>661</v>
      </c>
      <c r="E324" s="52">
        <f>D324-C324</f>
        <v>-3</v>
      </c>
    </row>
    <row r="325" spans="1:5" ht="14.25">
      <c r="A325" s="50" t="s">
        <v>236</v>
      </c>
      <c r="B325" s="50" t="s">
        <v>2551</v>
      </c>
      <c r="C325" s="52">
        <v>642</v>
      </c>
      <c r="D325" s="52">
        <v>642</v>
      </c>
      <c r="E325" s="52">
        <f>D325-C325</f>
        <v>0</v>
      </c>
    </row>
    <row r="326" spans="1:5" ht="14.25">
      <c r="A326" s="50" t="s">
        <v>237</v>
      </c>
      <c r="B326" s="50" t="s">
        <v>2553</v>
      </c>
      <c r="C326" s="52">
        <v>19</v>
      </c>
      <c r="D326" s="52">
        <v>16</v>
      </c>
      <c r="E326" s="52">
        <f>D326-C326</f>
        <v>-3</v>
      </c>
    </row>
    <row r="327" spans="1:5" ht="14.25">
      <c r="A327" s="50" t="s">
        <v>238</v>
      </c>
      <c r="B327" s="50" t="s">
        <v>2555</v>
      </c>
      <c r="C327" s="52"/>
      <c r="D327" s="52"/>
      <c r="E327" s="52"/>
    </row>
    <row r="328" spans="1:5" ht="14.25">
      <c r="A328" s="50" t="s">
        <v>239</v>
      </c>
      <c r="B328" s="50" t="s">
        <v>240</v>
      </c>
      <c r="C328" s="52">
        <v>3</v>
      </c>
      <c r="D328" s="52">
        <v>3</v>
      </c>
      <c r="E328" s="52">
        <f>D328-C328</f>
        <v>0</v>
      </c>
    </row>
    <row r="329" spans="1:5" ht="14.25">
      <c r="A329" s="50" t="s">
        <v>241</v>
      </c>
      <c r="B329" s="50" t="s">
        <v>242</v>
      </c>
      <c r="C329" s="52"/>
      <c r="D329" s="52"/>
      <c r="E329" s="52"/>
    </row>
    <row r="330" spans="1:5" ht="14.25">
      <c r="A330" s="50" t="s">
        <v>243</v>
      </c>
      <c r="B330" s="50" t="s">
        <v>244</v>
      </c>
      <c r="C330" s="52"/>
      <c r="D330" s="52"/>
      <c r="E330" s="52"/>
    </row>
    <row r="331" spans="1:5" ht="14.25">
      <c r="A331" s="50" t="s">
        <v>245</v>
      </c>
      <c r="B331" s="50" t="s">
        <v>2569</v>
      </c>
      <c r="C331" s="52"/>
      <c r="D331" s="52"/>
      <c r="E331" s="52"/>
    </row>
    <row r="332" spans="1:5" ht="14.25">
      <c r="A332" s="50" t="s">
        <v>246</v>
      </c>
      <c r="B332" s="50" t="s">
        <v>247</v>
      </c>
      <c r="C332" s="52"/>
      <c r="D332" s="52"/>
      <c r="E332" s="52"/>
    </row>
    <row r="333" spans="1:5" ht="14.25">
      <c r="A333" s="50" t="s">
        <v>248</v>
      </c>
      <c r="B333" s="51" t="s">
        <v>249</v>
      </c>
      <c r="C333" s="52">
        <f>SUM(C334:C346)</f>
        <v>312</v>
      </c>
      <c r="D333" s="52">
        <f>SUM(D334:D346)</f>
        <v>270</v>
      </c>
      <c r="E333" s="52">
        <f>D333-C333</f>
        <v>-42</v>
      </c>
    </row>
    <row r="334" spans="1:5" ht="14.25">
      <c r="A334" s="50" t="s">
        <v>250</v>
      </c>
      <c r="B334" s="50" t="s">
        <v>2551</v>
      </c>
      <c r="C334" s="52">
        <v>253</v>
      </c>
      <c r="D334" s="52">
        <v>253</v>
      </c>
      <c r="E334" s="52">
        <f>D334-C334</f>
        <v>0</v>
      </c>
    </row>
    <row r="335" spans="1:5" ht="14.25">
      <c r="A335" s="50" t="s">
        <v>251</v>
      </c>
      <c r="B335" s="50" t="s">
        <v>2553</v>
      </c>
      <c r="C335" s="52"/>
      <c r="D335" s="52"/>
      <c r="E335" s="52"/>
    </row>
    <row r="336" spans="1:5" ht="14.25">
      <c r="A336" s="50" t="s">
        <v>252</v>
      </c>
      <c r="B336" s="50" t="s">
        <v>2555</v>
      </c>
      <c r="C336" s="52">
        <v>40</v>
      </c>
      <c r="D336" s="52">
        <v>13</v>
      </c>
      <c r="E336" s="52">
        <f>D336-C336</f>
        <v>-27</v>
      </c>
    </row>
    <row r="337" spans="1:5" ht="14.25">
      <c r="A337" s="50" t="s">
        <v>253</v>
      </c>
      <c r="B337" s="50" t="s">
        <v>254</v>
      </c>
      <c r="C337" s="52">
        <v>15</v>
      </c>
      <c r="D337" s="52"/>
      <c r="E337" s="52">
        <f>D337-C337</f>
        <v>-15</v>
      </c>
    </row>
    <row r="338" spans="1:5" ht="14.25">
      <c r="A338" s="50" t="s">
        <v>255</v>
      </c>
      <c r="B338" s="50" t="s">
        <v>256</v>
      </c>
      <c r="C338" s="52"/>
      <c r="D338" s="52"/>
      <c r="E338" s="52"/>
    </row>
    <row r="339" spans="1:5" ht="14.25">
      <c r="A339" s="50" t="s">
        <v>257</v>
      </c>
      <c r="B339" s="50" t="s">
        <v>258</v>
      </c>
      <c r="C339" s="52"/>
      <c r="D339" s="52"/>
      <c r="E339" s="52"/>
    </row>
    <row r="340" spans="1:5" ht="14.25">
      <c r="A340" s="50" t="s">
        <v>259</v>
      </c>
      <c r="B340" s="50" t="s">
        <v>260</v>
      </c>
      <c r="C340" s="52"/>
      <c r="D340" s="52"/>
      <c r="E340" s="52"/>
    </row>
    <row r="341" spans="1:5" ht="14.25">
      <c r="A341" s="50" t="s">
        <v>261</v>
      </c>
      <c r="B341" s="50" t="s">
        <v>262</v>
      </c>
      <c r="C341" s="52"/>
      <c r="D341" s="52"/>
      <c r="E341" s="52"/>
    </row>
    <row r="342" spans="1:5" ht="14.25">
      <c r="A342" s="50" t="s">
        <v>263</v>
      </c>
      <c r="B342" s="50" t="s">
        <v>264</v>
      </c>
      <c r="C342" s="52">
        <v>4</v>
      </c>
      <c r="D342" s="52">
        <v>4</v>
      </c>
      <c r="E342" s="52">
        <f>D342-C342</f>
        <v>0</v>
      </c>
    </row>
    <row r="343" spans="1:5" ht="14.25">
      <c r="A343" s="50" t="s">
        <v>265</v>
      </c>
      <c r="B343" s="58" t="s">
        <v>266</v>
      </c>
      <c r="C343" s="52"/>
      <c r="D343" s="52"/>
      <c r="E343" s="52"/>
    </row>
    <row r="344" spans="1:5" ht="14.25">
      <c r="A344" s="50" t="s">
        <v>267</v>
      </c>
      <c r="B344" s="58" t="s">
        <v>268</v>
      </c>
      <c r="C344" s="52"/>
      <c r="D344" s="52"/>
      <c r="E344" s="52"/>
    </row>
    <row r="345" spans="1:5" ht="14.25">
      <c r="A345" s="50" t="s">
        <v>269</v>
      </c>
      <c r="B345" s="50" t="s">
        <v>2569</v>
      </c>
      <c r="C345" s="52"/>
      <c r="D345" s="52"/>
      <c r="E345" s="52"/>
    </row>
    <row r="346" spans="1:5" ht="14.25">
      <c r="A346" s="50" t="s">
        <v>270</v>
      </c>
      <c r="B346" s="50" t="s">
        <v>271</v>
      </c>
      <c r="C346" s="52"/>
      <c r="D346" s="52"/>
      <c r="E346" s="52"/>
    </row>
    <row r="347" spans="1:5" ht="14.25">
      <c r="A347" s="50" t="s">
        <v>272</v>
      </c>
      <c r="B347" s="51" t="s">
        <v>273</v>
      </c>
      <c r="C347" s="52">
        <f>SUM(C348:C356)</f>
        <v>0</v>
      </c>
      <c r="D347" s="52">
        <f>SUM(D348:D356)</f>
        <v>0</v>
      </c>
      <c r="E347" s="52">
        <f>D347-C347</f>
        <v>0</v>
      </c>
    </row>
    <row r="348" spans="1:5" ht="14.25">
      <c r="A348" s="50" t="s">
        <v>274</v>
      </c>
      <c r="B348" s="50" t="s">
        <v>2551</v>
      </c>
      <c r="C348" s="52"/>
      <c r="D348" s="52"/>
      <c r="E348" s="52"/>
    </row>
    <row r="349" spans="1:5" ht="14.25">
      <c r="A349" s="50" t="s">
        <v>275</v>
      </c>
      <c r="B349" s="50" t="s">
        <v>2553</v>
      </c>
      <c r="C349" s="52"/>
      <c r="D349" s="52"/>
      <c r="E349" s="52"/>
    </row>
    <row r="350" spans="1:5" ht="14.25">
      <c r="A350" s="50" t="s">
        <v>276</v>
      </c>
      <c r="B350" s="50" t="s">
        <v>2555</v>
      </c>
      <c r="C350" s="52"/>
      <c r="D350" s="52"/>
      <c r="E350" s="52"/>
    </row>
    <row r="351" spans="1:5" ht="14.25">
      <c r="A351" s="50" t="s">
        <v>277</v>
      </c>
      <c r="B351" s="50" t="s">
        <v>278</v>
      </c>
      <c r="C351" s="52"/>
      <c r="D351" s="52"/>
      <c r="E351" s="52"/>
    </row>
    <row r="352" spans="1:5" ht="14.25">
      <c r="A352" s="50" t="s">
        <v>279</v>
      </c>
      <c r="B352" s="50" t="s">
        <v>280</v>
      </c>
      <c r="C352" s="52"/>
      <c r="D352" s="52"/>
      <c r="E352" s="52"/>
    </row>
    <row r="353" spans="1:5" ht="14.25">
      <c r="A353" s="50" t="s">
        <v>281</v>
      </c>
      <c r="B353" s="50" t="s">
        <v>282</v>
      </c>
      <c r="C353" s="52"/>
      <c r="D353" s="52"/>
      <c r="E353" s="52"/>
    </row>
    <row r="354" spans="1:5" ht="14.25">
      <c r="A354" s="50" t="s">
        <v>283</v>
      </c>
      <c r="B354" s="58" t="s">
        <v>268</v>
      </c>
      <c r="C354" s="52"/>
      <c r="D354" s="52"/>
      <c r="E354" s="52"/>
    </row>
    <row r="355" spans="1:5" ht="14.25">
      <c r="A355" s="50" t="s">
        <v>284</v>
      </c>
      <c r="B355" s="50" t="s">
        <v>2569</v>
      </c>
      <c r="C355" s="52"/>
      <c r="D355" s="52"/>
      <c r="E355" s="52"/>
    </row>
    <row r="356" spans="1:5" ht="14.25">
      <c r="A356" s="50" t="s">
        <v>285</v>
      </c>
      <c r="B356" s="50" t="s">
        <v>286</v>
      </c>
      <c r="C356" s="52"/>
      <c r="D356" s="52"/>
      <c r="E356" s="52"/>
    </row>
    <row r="357" spans="1:5" ht="14.25">
      <c r="A357" s="50" t="s">
        <v>287</v>
      </c>
      <c r="B357" s="51" t="s">
        <v>288</v>
      </c>
      <c r="C357" s="52">
        <f>SUM(C358:C366)</f>
        <v>0</v>
      </c>
      <c r="D357" s="52">
        <f>SUM(D358:D366)</f>
        <v>0</v>
      </c>
      <c r="E357" s="52">
        <f>D357-C357</f>
        <v>0</v>
      </c>
    </row>
    <row r="358" spans="1:5" ht="14.25">
      <c r="A358" s="50" t="s">
        <v>289</v>
      </c>
      <c r="B358" s="50" t="s">
        <v>2551</v>
      </c>
      <c r="C358" s="52"/>
      <c r="D358" s="52"/>
      <c r="E358" s="52"/>
    </row>
    <row r="359" spans="1:5" ht="14.25">
      <c r="A359" s="50" t="s">
        <v>290</v>
      </c>
      <c r="B359" s="50" t="s">
        <v>2553</v>
      </c>
      <c r="C359" s="52"/>
      <c r="D359" s="52"/>
      <c r="E359" s="52"/>
    </row>
    <row r="360" spans="1:5" ht="14.25">
      <c r="A360" s="50" t="s">
        <v>291</v>
      </c>
      <c r="B360" s="50" t="s">
        <v>2555</v>
      </c>
      <c r="C360" s="52"/>
      <c r="D360" s="52"/>
      <c r="E360" s="52"/>
    </row>
    <row r="361" spans="1:5" ht="14.25">
      <c r="A361" s="50" t="s">
        <v>292</v>
      </c>
      <c r="B361" s="50" t="s">
        <v>293</v>
      </c>
      <c r="C361" s="52"/>
      <c r="D361" s="52"/>
      <c r="E361" s="52"/>
    </row>
    <row r="362" spans="1:5" ht="14.25">
      <c r="A362" s="50" t="s">
        <v>294</v>
      </c>
      <c r="B362" s="50" t="s">
        <v>295</v>
      </c>
      <c r="C362" s="52"/>
      <c r="D362" s="52"/>
      <c r="E362" s="52"/>
    </row>
    <row r="363" spans="1:5" ht="14.25">
      <c r="A363" s="50" t="s">
        <v>296</v>
      </c>
      <c r="B363" s="50" t="s">
        <v>297</v>
      </c>
      <c r="C363" s="52"/>
      <c r="D363" s="52"/>
      <c r="E363" s="52"/>
    </row>
    <row r="364" spans="1:5" ht="14.25">
      <c r="A364" s="50" t="s">
        <v>298</v>
      </c>
      <c r="B364" s="58" t="s">
        <v>268</v>
      </c>
      <c r="C364" s="52"/>
      <c r="D364" s="52"/>
      <c r="E364" s="52"/>
    </row>
    <row r="365" spans="1:5" ht="14.25">
      <c r="A365" s="50" t="s">
        <v>299</v>
      </c>
      <c r="B365" s="50" t="s">
        <v>2569</v>
      </c>
      <c r="C365" s="52"/>
      <c r="D365" s="52"/>
      <c r="E365" s="52"/>
    </row>
    <row r="366" spans="1:5" ht="14.25">
      <c r="A366" s="50" t="s">
        <v>300</v>
      </c>
      <c r="B366" s="50" t="s">
        <v>301</v>
      </c>
      <c r="C366" s="52"/>
      <c r="D366" s="52"/>
      <c r="E366" s="52"/>
    </row>
    <row r="367" spans="1:5" ht="14.25">
      <c r="A367" s="50" t="s">
        <v>302</v>
      </c>
      <c r="B367" s="51" t="s">
        <v>303</v>
      </c>
      <c r="C367" s="52">
        <f>SUM(C368:C374)</f>
        <v>0</v>
      </c>
      <c r="D367" s="52">
        <f>SUM(D368:D374)</f>
        <v>0</v>
      </c>
      <c r="E367" s="52">
        <f>D367-C367</f>
        <v>0</v>
      </c>
    </row>
    <row r="368" spans="1:5" ht="14.25">
      <c r="A368" s="50" t="s">
        <v>304</v>
      </c>
      <c r="B368" s="50" t="s">
        <v>2551</v>
      </c>
      <c r="C368" s="52"/>
      <c r="D368" s="52"/>
      <c r="E368" s="52"/>
    </row>
    <row r="369" spans="1:5" ht="14.25">
      <c r="A369" s="50" t="s">
        <v>305</v>
      </c>
      <c r="B369" s="50" t="s">
        <v>2553</v>
      </c>
      <c r="C369" s="52"/>
      <c r="D369" s="52"/>
      <c r="E369" s="52"/>
    </row>
    <row r="370" spans="1:5" ht="14.25">
      <c r="A370" s="50" t="s">
        <v>306</v>
      </c>
      <c r="B370" s="50" t="s">
        <v>2555</v>
      </c>
      <c r="C370" s="52"/>
      <c r="D370" s="52"/>
      <c r="E370" s="52"/>
    </row>
    <row r="371" spans="1:5" ht="14.25">
      <c r="A371" s="50" t="s">
        <v>307</v>
      </c>
      <c r="B371" s="50" t="s">
        <v>308</v>
      </c>
      <c r="C371" s="52"/>
      <c r="D371" s="52"/>
      <c r="E371" s="52"/>
    </row>
    <row r="372" spans="1:5" ht="14.25">
      <c r="A372" s="50" t="s">
        <v>309</v>
      </c>
      <c r="B372" s="50" t="s">
        <v>310</v>
      </c>
      <c r="C372" s="52"/>
      <c r="D372" s="52"/>
      <c r="E372" s="52"/>
    </row>
    <row r="373" spans="1:5" ht="14.25">
      <c r="A373" s="50" t="s">
        <v>311</v>
      </c>
      <c r="B373" s="50" t="s">
        <v>2569</v>
      </c>
      <c r="C373" s="52"/>
      <c r="D373" s="52"/>
      <c r="E373" s="52"/>
    </row>
    <row r="374" spans="1:5" ht="14.25">
      <c r="A374" s="50" t="s">
        <v>312</v>
      </c>
      <c r="B374" s="50" t="s">
        <v>313</v>
      </c>
      <c r="C374" s="52"/>
      <c r="D374" s="52"/>
      <c r="E374" s="52"/>
    </row>
    <row r="375" spans="1:5" ht="14.25">
      <c r="A375" s="50" t="s">
        <v>314</v>
      </c>
      <c r="B375" s="51" t="s">
        <v>315</v>
      </c>
      <c r="C375" s="52">
        <f>SUM(C376:C380)</f>
        <v>0</v>
      </c>
      <c r="D375" s="52">
        <f>SUM(D376:D380)</f>
        <v>0</v>
      </c>
      <c r="E375" s="52">
        <f>D375-C375</f>
        <v>0</v>
      </c>
    </row>
    <row r="376" spans="1:5" ht="14.25">
      <c r="A376" s="50" t="s">
        <v>316</v>
      </c>
      <c r="B376" s="50" t="s">
        <v>2551</v>
      </c>
      <c r="C376" s="52"/>
      <c r="D376" s="52"/>
      <c r="E376" s="52"/>
    </row>
    <row r="377" spans="1:5" ht="14.25">
      <c r="A377" s="50" t="s">
        <v>317</v>
      </c>
      <c r="B377" s="50" t="s">
        <v>2553</v>
      </c>
      <c r="C377" s="52"/>
      <c r="D377" s="52"/>
      <c r="E377" s="52"/>
    </row>
    <row r="378" spans="1:5" ht="14.25">
      <c r="A378" s="50" t="s">
        <v>318</v>
      </c>
      <c r="B378" s="58" t="s">
        <v>268</v>
      </c>
      <c r="C378" s="52"/>
      <c r="D378" s="52"/>
      <c r="E378" s="52"/>
    </row>
    <row r="379" spans="1:5" ht="14.25">
      <c r="A379" s="50" t="s">
        <v>319</v>
      </c>
      <c r="B379" s="58" t="s">
        <v>320</v>
      </c>
      <c r="C379" s="52"/>
      <c r="D379" s="52"/>
      <c r="E379" s="52"/>
    </row>
    <row r="380" spans="1:5" ht="14.25">
      <c r="A380" s="50" t="s">
        <v>321</v>
      </c>
      <c r="B380" s="50" t="s">
        <v>322</v>
      </c>
      <c r="C380" s="52"/>
      <c r="D380" s="52"/>
      <c r="E380" s="52"/>
    </row>
    <row r="381" spans="1:5" ht="14.25">
      <c r="A381" s="50" t="s">
        <v>323</v>
      </c>
      <c r="B381" s="51" t="s">
        <v>324</v>
      </c>
      <c r="C381" s="52">
        <f>SUM(C382:C383)</f>
        <v>0</v>
      </c>
      <c r="D381" s="52">
        <f>SUM(D382:D383)</f>
        <v>0</v>
      </c>
      <c r="E381" s="52">
        <f>D381-C381</f>
        <v>0</v>
      </c>
    </row>
    <row r="382" spans="1:5" ht="14.25">
      <c r="A382" s="50">
        <v>2049902</v>
      </c>
      <c r="B382" s="50" t="s">
        <v>325</v>
      </c>
      <c r="C382" s="52"/>
      <c r="D382" s="52"/>
      <c r="E382" s="52"/>
    </row>
    <row r="383" spans="1:5" ht="14.25">
      <c r="A383" s="50">
        <v>2049999</v>
      </c>
      <c r="B383" s="50" t="s">
        <v>326</v>
      </c>
      <c r="C383" s="52"/>
      <c r="D383" s="52"/>
      <c r="E383" s="52"/>
    </row>
    <row r="384" spans="1:5" ht="14.25">
      <c r="A384" s="50" t="s">
        <v>327</v>
      </c>
      <c r="B384" s="51" t="s">
        <v>328</v>
      </c>
      <c r="C384" s="52">
        <f>C385+C390+C397+C403+C409+C413+C417+C421+C427+C434</f>
        <v>6400</v>
      </c>
      <c r="D384" s="52">
        <f>D385+D390+D397+D403+D409+D413+D417+D421+D427+D434</f>
        <v>7500</v>
      </c>
      <c r="E384" s="52">
        <f>D384-C384</f>
        <v>1100</v>
      </c>
    </row>
    <row r="385" spans="1:5" ht="14.25">
      <c r="A385" s="50" t="s">
        <v>329</v>
      </c>
      <c r="B385" s="51" t="s">
        <v>330</v>
      </c>
      <c r="C385" s="52">
        <f>SUM(C386:C389)</f>
        <v>135</v>
      </c>
      <c r="D385" s="52">
        <f>SUM(D386:D389)</f>
        <v>135</v>
      </c>
      <c r="E385" s="52">
        <f>D385-C385</f>
        <v>0</v>
      </c>
    </row>
    <row r="386" spans="1:5" ht="14.25">
      <c r="A386" s="50" t="s">
        <v>331</v>
      </c>
      <c r="B386" s="50" t="s">
        <v>2551</v>
      </c>
      <c r="C386" s="52">
        <v>130</v>
      </c>
      <c r="D386" s="52">
        <v>130</v>
      </c>
      <c r="E386" s="52">
        <f>D386-C386</f>
        <v>0</v>
      </c>
    </row>
    <row r="387" spans="1:5" ht="14.25">
      <c r="A387" s="50" t="s">
        <v>332</v>
      </c>
      <c r="B387" s="50" t="s">
        <v>2553</v>
      </c>
      <c r="C387" s="52"/>
      <c r="D387" s="52"/>
      <c r="E387" s="52"/>
    </row>
    <row r="388" spans="1:5" ht="14.25">
      <c r="A388" s="50" t="s">
        <v>333</v>
      </c>
      <c r="B388" s="50" t="s">
        <v>2555</v>
      </c>
      <c r="C388" s="52">
        <v>5</v>
      </c>
      <c r="D388" s="52">
        <v>5</v>
      </c>
      <c r="E388" s="52">
        <f>D388-C388</f>
        <v>0</v>
      </c>
    </row>
    <row r="389" spans="1:5" ht="14.25">
      <c r="A389" s="50" t="s">
        <v>334</v>
      </c>
      <c r="B389" s="50" t="s">
        <v>335</v>
      </c>
      <c r="C389" s="52"/>
      <c r="D389" s="52"/>
      <c r="E389" s="52"/>
    </row>
    <row r="390" spans="1:5" ht="14.25">
      <c r="A390" s="50" t="s">
        <v>336</v>
      </c>
      <c r="B390" s="51" t="s">
        <v>337</v>
      </c>
      <c r="C390" s="52">
        <f>SUM(C391:C396)</f>
        <v>5346</v>
      </c>
      <c r="D390" s="52">
        <f>SUM(D391:D396)</f>
        <v>5572</v>
      </c>
      <c r="E390" s="52">
        <f aca="true" t="shared" si="2" ref="E390:E397">D390-C390</f>
        <v>226</v>
      </c>
    </row>
    <row r="391" spans="1:5" ht="14.25">
      <c r="A391" s="50" t="s">
        <v>338</v>
      </c>
      <c r="B391" s="50" t="s">
        <v>339</v>
      </c>
      <c r="C391" s="52">
        <v>575</v>
      </c>
      <c r="D391" s="52">
        <v>801</v>
      </c>
      <c r="E391" s="52">
        <f t="shared" si="2"/>
        <v>226</v>
      </c>
    </row>
    <row r="392" spans="1:5" ht="14.25">
      <c r="A392" s="50" t="s">
        <v>340</v>
      </c>
      <c r="B392" s="50" t="s">
        <v>341</v>
      </c>
      <c r="C392" s="52">
        <v>2992</v>
      </c>
      <c r="D392" s="52">
        <v>2992</v>
      </c>
      <c r="E392" s="52">
        <f t="shared" si="2"/>
        <v>0</v>
      </c>
    </row>
    <row r="393" spans="1:5" ht="14.25">
      <c r="A393" s="50" t="s">
        <v>342</v>
      </c>
      <c r="B393" s="50" t="s">
        <v>343</v>
      </c>
      <c r="C393" s="52">
        <v>1350</v>
      </c>
      <c r="D393" s="52">
        <v>1350</v>
      </c>
      <c r="E393" s="52">
        <f t="shared" si="2"/>
        <v>0</v>
      </c>
    </row>
    <row r="394" spans="1:5" ht="14.25">
      <c r="A394" s="50" t="s">
        <v>344</v>
      </c>
      <c r="B394" s="50" t="s">
        <v>345</v>
      </c>
      <c r="C394" s="52">
        <v>300</v>
      </c>
      <c r="D394" s="52">
        <v>300</v>
      </c>
      <c r="E394" s="52">
        <f t="shared" si="2"/>
        <v>0</v>
      </c>
    </row>
    <row r="395" spans="1:5" ht="14.25">
      <c r="A395" s="50" t="s">
        <v>346</v>
      </c>
      <c r="B395" s="50" t="s">
        <v>347</v>
      </c>
      <c r="C395" s="52">
        <v>12</v>
      </c>
      <c r="D395" s="52">
        <v>12</v>
      </c>
      <c r="E395" s="52">
        <f t="shared" si="2"/>
        <v>0</v>
      </c>
    </row>
    <row r="396" spans="1:5" ht="14.25">
      <c r="A396" s="50" t="s">
        <v>348</v>
      </c>
      <c r="B396" s="50" t="s">
        <v>349</v>
      </c>
      <c r="C396" s="52">
        <v>117</v>
      </c>
      <c r="D396" s="52">
        <v>117</v>
      </c>
      <c r="E396" s="52">
        <f t="shared" si="2"/>
        <v>0</v>
      </c>
    </row>
    <row r="397" spans="1:5" ht="14.25">
      <c r="A397" s="50" t="s">
        <v>350</v>
      </c>
      <c r="B397" s="51" t="s">
        <v>351</v>
      </c>
      <c r="C397" s="52">
        <f>SUM(C398:C402)</f>
        <v>0</v>
      </c>
      <c r="D397" s="52">
        <f>SUM(D398:D402)</f>
        <v>0</v>
      </c>
      <c r="E397" s="52">
        <f t="shared" si="2"/>
        <v>0</v>
      </c>
    </row>
    <row r="398" spans="1:5" ht="14.25">
      <c r="A398" s="50" t="s">
        <v>352</v>
      </c>
      <c r="B398" s="50" t="s">
        <v>353</v>
      </c>
      <c r="C398" s="52"/>
      <c r="D398" s="52"/>
      <c r="E398" s="52"/>
    </row>
    <row r="399" spans="1:5" ht="14.25">
      <c r="A399" s="50" t="s">
        <v>354</v>
      </c>
      <c r="B399" s="50" t="s">
        <v>355</v>
      </c>
      <c r="C399" s="52"/>
      <c r="D399" s="52"/>
      <c r="E399" s="52"/>
    </row>
    <row r="400" spans="1:5" ht="14.25">
      <c r="A400" s="50" t="s">
        <v>356</v>
      </c>
      <c r="B400" s="50" t="s">
        <v>357</v>
      </c>
      <c r="C400" s="52"/>
      <c r="D400" s="52"/>
      <c r="E400" s="52"/>
    </row>
    <row r="401" spans="1:5" ht="14.25">
      <c r="A401" s="50" t="s">
        <v>358</v>
      </c>
      <c r="B401" s="50" t="s">
        <v>359</v>
      </c>
      <c r="C401" s="52"/>
      <c r="D401" s="52"/>
      <c r="E401" s="52"/>
    </row>
    <row r="402" spans="1:5" ht="14.25">
      <c r="A402" s="50" t="s">
        <v>360</v>
      </c>
      <c r="B402" s="50" t="s">
        <v>361</v>
      </c>
      <c r="C402" s="52"/>
      <c r="D402" s="52"/>
      <c r="E402" s="52"/>
    </row>
    <row r="403" spans="1:5" ht="14.25">
      <c r="A403" s="50" t="s">
        <v>362</v>
      </c>
      <c r="B403" s="51" t="s">
        <v>363</v>
      </c>
      <c r="C403" s="52">
        <f>SUM(C404:C408)</f>
        <v>0</v>
      </c>
      <c r="D403" s="52">
        <f>SUM(D404:D408)</f>
        <v>0</v>
      </c>
      <c r="E403" s="52">
        <f>D403-C403</f>
        <v>0</v>
      </c>
    </row>
    <row r="404" spans="1:5" ht="14.25">
      <c r="A404" s="50" t="s">
        <v>364</v>
      </c>
      <c r="B404" s="50" t="s">
        <v>365</v>
      </c>
      <c r="C404" s="52"/>
      <c r="D404" s="52"/>
      <c r="E404" s="52"/>
    </row>
    <row r="405" spans="1:5" ht="14.25">
      <c r="A405" s="50" t="s">
        <v>366</v>
      </c>
      <c r="B405" s="50" t="s">
        <v>367</v>
      </c>
      <c r="C405" s="52"/>
      <c r="D405" s="52"/>
      <c r="E405" s="52"/>
    </row>
    <row r="406" spans="1:5" ht="14.25">
      <c r="A406" s="50" t="s">
        <v>368</v>
      </c>
      <c r="B406" s="50" t="s">
        <v>369</v>
      </c>
      <c r="C406" s="52"/>
      <c r="D406" s="52"/>
      <c r="E406" s="52"/>
    </row>
    <row r="407" spans="1:5" ht="14.25">
      <c r="A407" s="50" t="s">
        <v>370</v>
      </c>
      <c r="B407" s="50" t="s">
        <v>371</v>
      </c>
      <c r="C407" s="52"/>
      <c r="D407" s="52"/>
      <c r="E407" s="52"/>
    </row>
    <row r="408" spans="1:5" ht="14.25">
      <c r="A408" s="50" t="s">
        <v>372</v>
      </c>
      <c r="B408" s="50" t="s">
        <v>373</v>
      </c>
      <c r="C408" s="52"/>
      <c r="D408" s="52"/>
      <c r="E408" s="52"/>
    </row>
    <row r="409" spans="1:5" ht="14.25">
      <c r="A409" s="50" t="s">
        <v>374</v>
      </c>
      <c r="B409" s="51" t="s">
        <v>375</v>
      </c>
      <c r="C409" s="52">
        <f>SUM(C410:C412)</f>
        <v>0</v>
      </c>
      <c r="D409" s="52">
        <f>SUM(D410:D412)</f>
        <v>0</v>
      </c>
      <c r="E409" s="52">
        <f>D409-C409</f>
        <v>0</v>
      </c>
    </row>
    <row r="410" spans="1:5" ht="14.25">
      <c r="A410" s="50" t="s">
        <v>376</v>
      </c>
      <c r="B410" s="50" t="s">
        <v>377</v>
      </c>
      <c r="C410" s="52"/>
      <c r="D410" s="52"/>
      <c r="E410" s="52"/>
    </row>
    <row r="411" spans="1:5" ht="14.25">
      <c r="A411" s="50" t="s">
        <v>378</v>
      </c>
      <c r="B411" s="50" t="s">
        <v>379</v>
      </c>
      <c r="C411" s="52"/>
      <c r="D411" s="52"/>
      <c r="E411" s="52"/>
    </row>
    <row r="412" spans="1:5" ht="14.25">
      <c r="A412" s="50" t="s">
        <v>380</v>
      </c>
      <c r="B412" s="50" t="s">
        <v>381</v>
      </c>
      <c r="C412" s="52"/>
      <c r="D412" s="52"/>
      <c r="E412" s="52"/>
    </row>
    <row r="413" spans="1:5" ht="14.25">
      <c r="A413" s="50" t="s">
        <v>382</v>
      </c>
      <c r="B413" s="51" t="s">
        <v>383</v>
      </c>
      <c r="C413" s="52">
        <f>SUM(C414:C416)</f>
        <v>0</v>
      </c>
      <c r="D413" s="52">
        <f>SUM(D414:D416)</f>
        <v>0</v>
      </c>
      <c r="E413" s="52">
        <f>D413-C413</f>
        <v>0</v>
      </c>
    </row>
    <row r="414" spans="1:5" ht="14.25">
      <c r="A414" s="50" t="s">
        <v>384</v>
      </c>
      <c r="B414" s="50" t="s">
        <v>385</v>
      </c>
      <c r="C414" s="52"/>
      <c r="D414" s="52"/>
      <c r="E414" s="52"/>
    </row>
    <row r="415" spans="1:5" ht="14.25">
      <c r="A415" s="50" t="s">
        <v>386</v>
      </c>
      <c r="B415" s="50" t="s">
        <v>387</v>
      </c>
      <c r="C415" s="52"/>
      <c r="D415" s="52"/>
      <c r="E415" s="52"/>
    </row>
    <row r="416" spans="1:5" ht="14.25">
      <c r="A416" s="50" t="s">
        <v>388</v>
      </c>
      <c r="B416" s="50" t="s">
        <v>389</v>
      </c>
      <c r="C416" s="52"/>
      <c r="D416" s="52"/>
      <c r="E416" s="52"/>
    </row>
    <row r="417" spans="1:5" ht="14.25">
      <c r="A417" s="50" t="s">
        <v>390</v>
      </c>
      <c r="B417" s="51" t="s">
        <v>391</v>
      </c>
      <c r="C417" s="52">
        <f>SUM(C418:C420)</f>
        <v>0</v>
      </c>
      <c r="D417" s="52">
        <f>SUM(D418:D420)</f>
        <v>16</v>
      </c>
      <c r="E417" s="52">
        <f>D417-C417</f>
        <v>16</v>
      </c>
    </row>
    <row r="418" spans="1:5" ht="14.25">
      <c r="A418" s="50" t="s">
        <v>392</v>
      </c>
      <c r="B418" s="50" t="s">
        <v>393</v>
      </c>
      <c r="C418" s="52"/>
      <c r="D418" s="52">
        <v>16</v>
      </c>
      <c r="E418" s="52">
        <f>D418-C418</f>
        <v>16</v>
      </c>
    </row>
    <row r="419" spans="1:5" ht="14.25">
      <c r="A419" s="50" t="s">
        <v>394</v>
      </c>
      <c r="B419" s="50" t="s">
        <v>395</v>
      </c>
      <c r="C419" s="52"/>
      <c r="D419" s="52"/>
      <c r="E419" s="52"/>
    </row>
    <row r="420" spans="1:5" ht="14.25">
      <c r="A420" s="50" t="s">
        <v>396</v>
      </c>
      <c r="B420" s="50" t="s">
        <v>397</v>
      </c>
      <c r="C420" s="52"/>
      <c r="D420" s="52"/>
      <c r="E420" s="52"/>
    </row>
    <row r="421" spans="1:5" ht="14.25">
      <c r="A421" s="50" t="s">
        <v>398</v>
      </c>
      <c r="B421" s="51" t="s">
        <v>399</v>
      </c>
      <c r="C421" s="52">
        <f>SUM(C422:C426)</f>
        <v>243</v>
      </c>
      <c r="D421" s="52">
        <f>SUM(D422:D426)</f>
        <v>351</v>
      </c>
      <c r="E421" s="52">
        <f>D421-C421</f>
        <v>108</v>
      </c>
    </row>
    <row r="422" spans="1:5" ht="14.25">
      <c r="A422" s="50" t="s">
        <v>400</v>
      </c>
      <c r="B422" s="50" t="s">
        <v>401</v>
      </c>
      <c r="C422" s="52">
        <v>138</v>
      </c>
      <c r="D422" s="52">
        <v>138</v>
      </c>
      <c r="E422" s="52">
        <f>D422-C422</f>
        <v>0</v>
      </c>
    </row>
    <row r="423" spans="1:5" ht="14.25">
      <c r="A423" s="50" t="s">
        <v>402</v>
      </c>
      <c r="B423" s="50" t="s">
        <v>403</v>
      </c>
      <c r="C423" s="52">
        <v>90</v>
      </c>
      <c r="D423" s="52">
        <v>194</v>
      </c>
      <c r="E423" s="52">
        <f>D423-C423</f>
        <v>104</v>
      </c>
    </row>
    <row r="424" spans="1:5" ht="14.25">
      <c r="A424" s="50" t="s">
        <v>404</v>
      </c>
      <c r="B424" s="50" t="s">
        <v>405</v>
      </c>
      <c r="C424" s="52">
        <v>15</v>
      </c>
      <c r="D424" s="52">
        <v>19</v>
      </c>
      <c r="E424" s="52">
        <f>D424-C424</f>
        <v>4</v>
      </c>
    </row>
    <row r="425" spans="1:5" ht="14.25">
      <c r="A425" s="50" t="s">
        <v>406</v>
      </c>
      <c r="B425" s="50" t="s">
        <v>407</v>
      </c>
      <c r="C425" s="52"/>
      <c r="D425" s="52"/>
      <c r="E425" s="52"/>
    </row>
    <row r="426" spans="1:5" ht="14.25">
      <c r="A426" s="50" t="s">
        <v>408</v>
      </c>
      <c r="B426" s="50" t="s">
        <v>409</v>
      </c>
      <c r="C426" s="52"/>
      <c r="D426" s="52"/>
      <c r="E426" s="52"/>
    </row>
    <row r="427" spans="1:5" ht="14.25">
      <c r="A427" s="50" t="s">
        <v>410</v>
      </c>
      <c r="B427" s="51" t="s">
        <v>411</v>
      </c>
      <c r="C427" s="52">
        <f>SUM(C428:C433)</f>
        <v>440</v>
      </c>
      <c r="D427" s="52">
        <f>SUM(D428:D433)</f>
        <v>1190</v>
      </c>
      <c r="E427" s="52">
        <f>D427-C427</f>
        <v>750</v>
      </c>
    </row>
    <row r="428" spans="1:5" ht="14.25">
      <c r="A428" s="50" t="s">
        <v>412</v>
      </c>
      <c r="B428" s="50" t="s">
        <v>413</v>
      </c>
      <c r="C428" s="52"/>
      <c r="D428" s="52">
        <v>177</v>
      </c>
      <c r="E428" s="52">
        <f>D428-C428</f>
        <v>177</v>
      </c>
    </row>
    <row r="429" spans="1:5" ht="14.25">
      <c r="A429" s="50" t="s">
        <v>414</v>
      </c>
      <c r="B429" s="50" t="s">
        <v>415</v>
      </c>
      <c r="C429" s="52"/>
      <c r="D429" s="52">
        <v>80</v>
      </c>
      <c r="E429" s="52">
        <f>D429-C429</f>
        <v>80</v>
      </c>
    </row>
    <row r="430" spans="1:5" ht="14.25">
      <c r="A430" s="50" t="s">
        <v>416</v>
      </c>
      <c r="B430" s="50" t="s">
        <v>417</v>
      </c>
      <c r="C430" s="52"/>
      <c r="D430" s="52"/>
      <c r="E430" s="52"/>
    </row>
    <row r="431" spans="1:5" ht="14.25">
      <c r="A431" s="50" t="s">
        <v>418</v>
      </c>
      <c r="B431" s="50" t="s">
        <v>419</v>
      </c>
      <c r="C431" s="52"/>
      <c r="D431" s="52"/>
      <c r="E431" s="52"/>
    </row>
    <row r="432" spans="1:5" ht="14.25">
      <c r="A432" s="50" t="s">
        <v>420</v>
      </c>
      <c r="B432" s="50" t="s">
        <v>421</v>
      </c>
      <c r="C432" s="52"/>
      <c r="D432" s="52"/>
      <c r="E432" s="52"/>
    </row>
    <row r="433" spans="1:5" ht="14.25">
      <c r="A433" s="50" t="s">
        <v>422</v>
      </c>
      <c r="B433" s="50" t="s">
        <v>423</v>
      </c>
      <c r="C433" s="52">
        <v>440</v>
      </c>
      <c r="D433" s="52">
        <v>933</v>
      </c>
      <c r="E433" s="52">
        <f aca="true" t="shared" si="3" ref="E433:E438">D433-C433</f>
        <v>493</v>
      </c>
    </row>
    <row r="434" spans="1:5" ht="14.25">
      <c r="A434" s="50" t="s">
        <v>424</v>
      </c>
      <c r="B434" s="51" t="s">
        <v>425</v>
      </c>
      <c r="C434" s="52">
        <f>SUM(C435:C435)</f>
        <v>236</v>
      </c>
      <c r="D434" s="52">
        <f>SUM(D435:D435)</f>
        <v>236</v>
      </c>
      <c r="E434" s="52">
        <f t="shared" si="3"/>
        <v>0</v>
      </c>
    </row>
    <row r="435" spans="1:5" ht="14.25">
      <c r="A435" s="50" t="s">
        <v>426</v>
      </c>
      <c r="B435" s="50" t="s">
        <v>427</v>
      </c>
      <c r="C435" s="52">
        <v>236</v>
      </c>
      <c r="D435" s="52">
        <v>236</v>
      </c>
      <c r="E435" s="52">
        <f t="shared" si="3"/>
        <v>0</v>
      </c>
    </row>
    <row r="436" spans="1:5" ht="14.25">
      <c r="A436" s="50" t="s">
        <v>428</v>
      </c>
      <c r="B436" s="51" t="s">
        <v>429</v>
      </c>
      <c r="C436" s="52">
        <f>SUM(C437,C442,C451,C457,C462,C467,C472,C479,C483,C487)</f>
        <v>77</v>
      </c>
      <c r="D436" s="52">
        <f>SUM(D437,D442,D451,D457,D462,D467,D472,D479,D483,D487)</f>
        <v>230</v>
      </c>
      <c r="E436" s="52">
        <f t="shared" si="3"/>
        <v>153</v>
      </c>
    </row>
    <row r="437" spans="1:5" ht="14.25">
      <c r="A437" s="50" t="s">
        <v>430</v>
      </c>
      <c r="B437" s="51" t="s">
        <v>431</v>
      </c>
      <c r="C437" s="52">
        <f>SUM(C438:C441)</f>
        <v>53</v>
      </c>
      <c r="D437" s="52">
        <f>SUM(D438:D441)</f>
        <v>70</v>
      </c>
      <c r="E437" s="52">
        <f t="shared" si="3"/>
        <v>17</v>
      </c>
    </row>
    <row r="438" spans="1:5" ht="14.25">
      <c r="A438" s="50" t="s">
        <v>432</v>
      </c>
      <c r="B438" s="50" t="s">
        <v>2551</v>
      </c>
      <c r="C438" s="52">
        <v>53</v>
      </c>
      <c r="D438" s="52">
        <v>70</v>
      </c>
      <c r="E438" s="52">
        <f t="shared" si="3"/>
        <v>17</v>
      </c>
    </row>
    <row r="439" spans="1:5" ht="14.25">
      <c r="A439" s="50" t="s">
        <v>433</v>
      </c>
      <c r="B439" s="50" t="s">
        <v>2553</v>
      </c>
      <c r="C439" s="52"/>
      <c r="D439" s="52"/>
      <c r="E439" s="52"/>
    </row>
    <row r="440" spans="1:5" ht="14.25">
      <c r="A440" s="50" t="s">
        <v>434</v>
      </c>
      <c r="B440" s="50" t="s">
        <v>2555</v>
      </c>
      <c r="C440" s="52"/>
      <c r="D440" s="52"/>
      <c r="E440" s="52"/>
    </row>
    <row r="441" spans="1:5" ht="14.25">
      <c r="A441" s="50" t="s">
        <v>435</v>
      </c>
      <c r="B441" s="50" t="s">
        <v>436</v>
      </c>
      <c r="C441" s="52"/>
      <c r="D441" s="52"/>
      <c r="E441" s="52"/>
    </row>
    <row r="442" spans="1:5" ht="14.25">
      <c r="A442" s="50" t="s">
        <v>437</v>
      </c>
      <c r="B442" s="51" t="s">
        <v>438</v>
      </c>
      <c r="C442" s="52">
        <f>SUM(C443:C450)</f>
        <v>0</v>
      </c>
      <c r="D442" s="52">
        <f>SUM(D443:D450)</f>
        <v>0</v>
      </c>
      <c r="E442" s="52">
        <f>D442-C442</f>
        <v>0</v>
      </c>
    </row>
    <row r="443" spans="1:5" ht="14.25">
      <c r="A443" s="50" t="s">
        <v>439</v>
      </c>
      <c r="B443" s="50" t="s">
        <v>440</v>
      </c>
      <c r="C443" s="52"/>
      <c r="D443" s="52"/>
      <c r="E443" s="52"/>
    </row>
    <row r="444" spans="1:5" ht="14.25">
      <c r="A444" s="50" t="s">
        <v>441</v>
      </c>
      <c r="B444" s="50" t="s">
        <v>442</v>
      </c>
      <c r="C444" s="52"/>
      <c r="D444" s="52"/>
      <c r="E444" s="52"/>
    </row>
    <row r="445" spans="1:5" ht="14.25">
      <c r="A445" s="50" t="s">
        <v>443</v>
      </c>
      <c r="B445" s="50" t="s">
        <v>444</v>
      </c>
      <c r="C445" s="52"/>
      <c r="D445" s="52"/>
      <c r="E445" s="52"/>
    </row>
    <row r="446" spans="1:5" ht="14.25">
      <c r="A446" s="50" t="s">
        <v>445</v>
      </c>
      <c r="B446" s="50" t="s">
        <v>446</v>
      </c>
      <c r="C446" s="52"/>
      <c r="D446" s="52"/>
      <c r="E446" s="52"/>
    </row>
    <row r="447" spans="1:5" ht="14.25">
      <c r="A447" s="50" t="s">
        <v>447</v>
      </c>
      <c r="B447" s="50" t="s">
        <v>448</v>
      </c>
      <c r="C447" s="52"/>
      <c r="D447" s="52"/>
      <c r="E447" s="52"/>
    </row>
    <row r="448" spans="1:5" ht="14.25">
      <c r="A448" s="50" t="s">
        <v>449</v>
      </c>
      <c r="B448" s="50" t="s">
        <v>450</v>
      </c>
      <c r="C448" s="52"/>
      <c r="D448" s="52"/>
      <c r="E448" s="52"/>
    </row>
    <row r="449" spans="1:5" ht="14.25">
      <c r="A449" s="50" t="s">
        <v>451</v>
      </c>
      <c r="B449" s="50" t="s">
        <v>452</v>
      </c>
      <c r="C449" s="52"/>
      <c r="D449" s="52"/>
      <c r="E449" s="52"/>
    </row>
    <row r="450" spans="1:5" ht="14.25">
      <c r="A450" s="50" t="s">
        <v>453</v>
      </c>
      <c r="B450" s="50" t="s">
        <v>454</v>
      </c>
      <c r="C450" s="52"/>
      <c r="D450" s="52"/>
      <c r="E450" s="52"/>
    </row>
    <row r="451" spans="1:5" ht="14.25">
      <c r="A451" s="50" t="s">
        <v>455</v>
      </c>
      <c r="B451" s="51" t="s">
        <v>456</v>
      </c>
      <c r="C451" s="52">
        <f>SUM(C452:C456)</f>
        <v>0</v>
      </c>
      <c r="D451" s="52">
        <f>SUM(D452:D456)</f>
        <v>0</v>
      </c>
      <c r="E451" s="52">
        <f>D451-C451</f>
        <v>0</v>
      </c>
    </row>
    <row r="452" spans="1:5" ht="14.25">
      <c r="A452" s="50" t="s">
        <v>457</v>
      </c>
      <c r="B452" s="50" t="s">
        <v>440</v>
      </c>
      <c r="C452" s="52"/>
      <c r="D452" s="52"/>
      <c r="E452" s="52"/>
    </row>
    <row r="453" spans="1:5" ht="14.25">
      <c r="A453" s="50" t="s">
        <v>458</v>
      </c>
      <c r="B453" s="50" t="s">
        <v>459</v>
      </c>
      <c r="C453" s="52"/>
      <c r="D453" s="52"/>
      <c r="E453" s="52"/>
    </row>
    <row r="454" spans="1:5" ht="14.25">
      <c r="A454" s="50" t="s">
        <v>460</v>
      </c>
      <c r="B454" s="50" t="s">
        <v>461</v>
      </c>
      <c r="C454" s="52"/>
      <c r="D454" s="52"/>
      <c r="E454" s="52"/>
    </row>
    <row r="455" spans="1:5" ht="14.25">
      <c r="A455" s="50" t="s">
        <v>462</v>
      </c>
      <c r="B455" s="50" t="s">
        <v>463</v>
      </c>
      <c r="C455" s="52"/>
      <c r="D455" s="52"/>
      <c r="E455" s="52"/>
    </row>
    <row r="456" spans="1:5" ht="14.25">
      <c r="A456" s="50" t="s">
        <v>464</v>
      </c>
      <c r="B456" s="50" t="s">
        <v>465</v>
      </c>
      <c r="C456" s="52"/>
      <c r="D456" s="52"/>
      <c r="E456" s="52"/>
    </row>
    <row r="457" spans="1:5" ht="14.25">
      <c r="A457" s="50" t="s">
        <v>466</v>
      </c>
      <c r="B457" s="51" t="s">
        <v>467</v>
      </c>
      <c r="C457" s="52">
        <f>SUM(C458:C461)</f>
        <v>16</v>
      </c>
      <c r="D457" s="52">
        <f>SUM(D458:D461)</f>
        <v>152</v>
      </c>
      <c r="E457" s="52">
        <f>D457-C457</f>
        <v>136</v>
      </c>
    </row>
    <row r="458" spans="1:5" ht="14.25">
      <c r="A458" s="50" t="s">
        <v>468</v>
      </c>
      <c r="B458" s="50" t="s">
        <v>440</v>
      </c>
      <c r="C458" s="52"/>
      <c r="D458" s="52"/>
      <c r="E458" s="52"/>
    </row>
    <row r="459" spans="1:5" ht="14.25">
      <c r="A459" s="50" t="s">
        <v>469</v>
      </c>
      <c r="B459" s="50" t="s">
        <v>470</v>
      </c>
      <c r="C459" s="52">
        <v>4</v>
      </c>
      <c r="D459" s="52">
        <v>140</v>
      </c>
      <c r="E459" s="52">
        <f>D459-C459</f>
        <v>136</v>
      </c>
    </row>
    <row r="460" spans="1:5" ht="14.25">
      <c r="A460" s="50" t="s">
        <v>471</v>
      </c>
      <c r="B460" s="50" t="s">
        <v>472</v>
      </c>
      <c r="C460" s="52"/>
      <c r="D460" s="52"/>
      <c r="E460" s="52"/>
    </row>
    <row r="461" spans="1:5" ht="14.25">
      <c r="A461" s="50" t="s">
        <v>473</v>
      </c>
      <c r="B461" s="50" t="s">
        <v>474</v>
      </c>
      <c r="C461" s="52">
        <v>12</v>
      </c>
      <c r="D461" s="52">
        <v>12</v>
      </c>
      <c r="E461" s="52">
        <f>D461-C461</f>
        <v>0</v>
      </c>
    </row>
    <row r="462" spans="1:5" ht="14.25">
      <c r="A462" s="50" t="s">
        <v>475</v>
      </c>
      <c r="B462" s="51" t="s">
        <v>476</v>
      </c>
      <c r="C462" s="52">
        <f>SUM(C463:C466)</f>
        <v>0</v>
      </c>
      <c r="D462" s="52">
        <f>SUM(D463:D466)</f>
        <v>0</v>
      </c>
      <c r="E462" s="52">
        <f>D462-C462</f>
        <v>0</v>
      </c>
    </row>
    <row r="463" spans="1:5" ht="14.25">
      <c r="A463" s="50" t="s">
        <v>477</v>
      </c>
      <c r="B463" s="50" t="s">
        <v>440</v>
      </c>
      <c r="C463" s="52"/>
      <c r="D463" s="52"/>
      <c r="E463" s="52"/>
    </row>
    <row r="464" spans="1:5" ht="14.25">
      <c r="A464" s="50" t="s">
        <v>478</v>
      </c>
      <c r="B464" s="50" t="s">
        <v>479</v>
      </c>
      <c r="C464" s="52"/>
      <c r="D464" s="52"/>
      <c r="E464" s="52"/>
    </row>
    <row r="465" spans="1:5" ht="14.25">
      <c r="A465" s="50" t="s">
        <v>480</v>
      </c>
      <c r="B465" s="50" t="s">
        <v>481</v>
      </c>
      <c r="C465" s="52"/>
      <c r="D465" s="52"/>
      <c r="E465" s="52"/>
    </row>
    <row r="466" spans="1:5" ht="14.25">
      <c r="A466" s="50" t="s">
        <v>482</v>
      </c>
      <c r="B466" s="50" t="s">
        <v>483</v>
      </c>
      <c r="C466" s="52"/>
      <c r="D466" s="52"/>
      <c r="E466" s="52"/>
    </row>
    <row r="467" spans="1:5" ht="14.25">
      <c r="A467" s="50" t="s">
        <v>484</v>
      </c>
      <c r="B467" s="51" t="s">
        <v>485</v>
      </c>
      <c r="C467" s="52">
        <f>SUM(C468:C471)</f>
        <v>0</v>
      </c>
      <c r="D467" s="52">
        <f>SUM(D468:D471)</f>
        <v>0</v>
      </c>
      <c r="E467" s="52">
        <f>D467-C467</f>
        <v>0</v>
      </c>
    </row>
    <row r="468" spans="1:5" ht="14.25">
      <c r="A468" s="50" t="s">
        <v>486</v>
      </c>
      <c r="B468" s="50" t="s">
        <v>487</v>
      </c>
      <c r="C468" s="52"/>
      <c r="D468" s="52"/>
      <c r="E468" s="52"/>
    </row>
    <row r="469" spans="1:5" ht="14.25">
      <c r="A469" s="50" t="s">
        <v>488</v>
      </c>
      <c r="B469" s="50" t="s">
        <v>489</v>
      </c>
      <c r="C469" s="52"/>
      <c r="D469" s="52"/>
      <c r="E469" s="52"/>
    </row>
    <row r="470" spans="1:5" ht="14.25">
      <c r="A470" s="50" t="s">
        <v>490</v>
      </c>
      <c r="B470" s="50" t="s">
        <v>491</v>
      </c>
      <c r="C470" s="52"/>
      <c r="D470" s="52"/>
      <c r="E470" s="52"/>
    </row>
    <row r="471" spans="1:5" ht="14.25">
      <c r="A471" s="50" t="s">
        <v>492</v>
      </c>
      <c r="B471" s="50" t="s">
        <v>493</v>
      </c>
      <c r="C471" s="52"/>
      <c r="D471" s="52"/>
      <c r="E471" s="52"/>
    </row>
    <row r="472" spans="1:5" ht="14.25">
      <c r="A472" s="50" t="s">
        <v>494</v>
      </c>
      <c r="B472" s="51" t="s">
        <v>495</v>
      </c>
      <c r="C472" s="52">
        <f>SUM(C473:C478)</f>
        <v>8</v>
      </c>
      <c r="D472" s="52">
        <f>SUM(D473:D478)</f>
        <v>8</v>
      </c>
      <c r="E472" s="52">
        <f>D472-C472</f>
        <v>0</v>
      </c>
    </row>
    <row r="473" spans="1:5" ht="14.25">
      <c r="A473" s="50" t="s">
        <v>496</v>
      </c>
      <c r="B473" s="50" t="s">
        <v>440</v>
      </c>
      <c r="C473" s="52"/>
      <c r="D473" s="52"/>
      <c r="E473" s="52"/>
    </row>
    <row r="474" spans="1:5" ht="14.25">
      <c r="A474" s="50" t="s">
        <v>497</v>
      </c>
      <c r="B474" s="50" t="s">
        <v>498</v>
      </c>
      <c r="C474" s="52">
        <v>8</v>
      </c>
      <c r="D474" s="52">
        <v>8</v>
      </c>
      <c r="E474" s="52">
        <f>D474-C474</f>
        <v>0</v>
      </c>
    </row>
    <row r="475" spans="1:5" ht="14.25">
      <c r="A475" s="50" t="s">
        <v>499</v>
      </c>
      <c r="B475" s="50" t="s">
        <v>500</v>
      </c>
      <c r="C475" s="52"/>
      <c r="D475" s="52"/>
      <c r="E475" s="52"/>
    </row>
    <row r="476" spans="1:5" ht="14.25">
      <c r="A476" s="50" t="s">
        <v>501</v>
      </c>
      <c r="B476" s="50" t="s">
        <v>502</v>
      </c>
      <c r="C476" s="52"/>
      <c r="D476" s="52"/>
      <c r="E476" s="52"/>
    </row>
    <row r="477" spans="1:5" ht="14.25">
      <c r="A477" s="50" t="s">
        <v>503</v>
      </c>
      <c r="B477" s="50" t="s">
        <v>504</v>
      </c>
      <c r="C477" s="52"/>
      <c r="D477" s="52"/>
      <c r="E477" s="52"/>
    </row>
    <row r="478" spans="1:5" ht="14.25">
      <c r="A478" s="50" t="s">
        <v>505</v>
      </c>
      <c r="B478" s="50" t="s">
        <v>506</v>
      </c>
      <c r="C478" s="52"/>
      <c r="D478" s="52"/>
      <c r="E478" s="52"/>
    </row>
    <row r="479" spans="1:5" ht="14.25">
      <c r="A479" s="50" t="s">
        <v>507</v>
      </c>
      <c r="B479" s="51" t="s">
        <v>508</v>
      </c>
      <c r="C479" s="52">
        <f>SUM(C480:C482)</f>
        <v>0</v>
      </c>
      <c r="D479" s="52">
        <f>SUM(D480:D482)</f>
        <v>0</v>
      </c>
      <c r="E479" s="52">
        <f>D479-C479</f>
        <v>0</v>
      </c>
    </row>
    <row r="480" spans="1:5" ht="14.25">
      <c r="A480" s="50" t="s">
        <v>509</v>
      </c>
      <c r="B480" s="50" t="s">
        <v>510</v>
      </c>
      <c r="C480" s="52"/>
      <c r="D480" s="52"/>
      <c r="E480" s="52"/>
    </row>
    <row r="481" spans="1:5" ht="14.25">
      <c r="A481" s="50" t="s">
        <v>511</v>
      </c>
      <c r="B481" s="50" t="s">
        <v>512</v>
      </c>
      <c r="C481" s="52"/>
      <c r="D481" s="52"/>
      <c r="E481" s="52"/>
    </row>
    <row r="482" spans="1:5" ht="14.25">
      <c r="A482" s="50" t="s">
        <v>513</v>
      </c>
      <c r="B482" s="50" t="s">
        <v>514</v>
      </c>
      <c r="C482" s="52"/>
      <c r="D482" s="52"/>
      <c r="E482" s="52"/>
    </row>
    <row r="483" spans="1:5" ht="14.25">
      <c r="A483" s="50" t="s">
        <v>515</v>
      </c>
      <c r="B483" s="51" t="s">
        <v>516</v>
      </c>
      <c r="C483" s="52">
        <f>SUM(C484:C486)</f>
        <v>0</v>
      </c>
      <c r="D483" s="52">
        <f>SUM(D484:D486)</f>
        <v>0</v>
      </c>
      <c r="E483" s="52">
        <f>D483-C483</f>
        <v>0</v>
      </c>
    </row>
    <row r="484" spans="1:5" ht="14.25">
      <c r="A484" s="50" t="s">
        <v>517</v>
      </c>
      <c r="B484" s="50" t="s">
        <v>518</v>
      </c>
      <c r="C484" s="52"/>
      <c r="D484" s="52"/>
      <c r="E484" s="52"/>
    </row>
    <row r="485" spans="1:5" ht="14.25">
      <c r="A485" s="50" t="s">
        <v>519</v>
      </c>
      <c r="B485" s="50" t="s">
        <v>520</v>
      </c>
      <c r="C485" s="52"/>
      <c r="D485" s="52"/>
      <c r="E485" s="52"/>
    </row>
    <row r="486" spans="1:5" ht="14.25">
      <c r="A486" s="50">
        <v>2060999</v>
      </c>
      <c r="B486" s="50" t="s">
        <v>521</v>
      </c>
      <c r="C486" s="52"/>
      <c r="D486" s="52"/>
      <c r="E486" s="52"/>
    </row>
    <row r="487" spans="1:5" ht="14.25">
      <c r="A487" s="50" t="s">
        <v>522</v>
      </c>
      <c r="B487" s="51" t="s">
        <v>523</v>
      </c>
      <c r="C487" s="52">
        <f>SUM(C488:C491)</f>
        <v>0</v>
      </c>
      <c r="D487" s="52">
        <f>SUM(D488:D491)</f>
        <v>0</v>
      </c>
      <c r="E487" s="52">
        <f>D487-C487</f>
        <v>0</v>
      </c>
    </row>
    <row r="488" spans="1:5" ht="14.25">
      <c r="A488" s="50" t="s">
        <v>524</v>
      </c>
      <c r="B488" s="50" t="s">
        <v>525</v>
      </c>
      <c r="C488" s="52"/>
      <c r="D488" s="52"/>
      <c r="E488" s="52"/>
    </row>
    <row r="489" spans="1:5" ht="14.25">
      <c r="A489" s="50" t="s">
        <v>526</v>
      </c>
      <c r="B489" s="50" t="s">
        <v>527</v>
      </c>
      <c r="C489" s="52"/>
      <c r="D489" s="52"/>
      <c r="E489" s="52"/>
    </row>
    <row r="490" spans="1:5" ht="14.25">
      <c r="A490" s="50" t="s">
        <v>528</v>
      </c>
      <c r="B490" s="50" t="s">
        <v>529</v>
      </c>
      <c r="C490" s="52"/>
      <c r="D490" s="52"/>
      <c r="E490" s="52"/>
    </row>
    <row r="491" spans="1:5" ht="14.25">
      <c r="A491" s="50" t="s">
        <v>530</v>
      </c>
      <c r="B491" s="50" t="s">
        <v>531</v>
      </c>
      <c r="C491" s="52"/>
      <c r="D491" s="52"/>
      <c r="E491" s="52"/>
    </row>
    <row r="492" spans="1:5" ht="14.25">
      <c r="A492" s="50" t="s">
        <v>532</v>
      </c>
      <c r="B492" s="51" t="s">
        <v>533</v>
      </c>
      <c r="C492" s="52">
        <f>SUM(C493,C509,C517,C528,C537,C545)</f>
        <v>490</v>
      </c>
      <c r="D492" s="52">
        <f>SUM(D493,D509,D517,D528,D537,D545)</f>
        <v>830</v>
      </c>
      <c r="E492" s="52">
        <f>D492-C492</f>
        <v>340</v>
      </c>
    </row>
    <row r="493" spans="1:5" ht="14.25">
      <c r="A493" s="50" t="s">
        <v>534</v>
      </c>
      <c r="B493" s="51" t="s">
        <v>535</v>
      </c>
      <c r="C493" s="52">
        <f>SUM(C494:C508)</f>
        <v>292</v>
      </c>
      <c r="D493" s="52">
        <f>SUM(D494:D508)</f>
        <v>594</v>
      </c>
      <c r="E493" s="52">
        <f>D493-C493</f>
        <v>302</v>
      </c>
    </row>
    <row r="494" spans="1:5" ht="14.25">
      <c r="A494" s="50" t="s">
        <v>536</v>
      </c>
      <c r="B494" s="50" t="s">
        <v>2551</v>
      </c>
      <c r="C494" s="52">
        <v>162</v>
      </c>
      <c r="D494" s="52">
        <v>162</v>
      </c>
      <c r="E494" s="52">
        <f>D494-C494</f>
        <v>0</v>
      </c>
    </row>
    <row r="495" spans="1:5" ht="14.25">
      <c r="A495" s="50" t="s">
        <v>537</v>
      </c>
      <c r="B495" s="50" t="s">
        <v>2553</v>
      </c>
      <c r="C495" s="52"/>
      <c r="D495" s="52"/>
      <c r="E495" s="52"/>
    </row>
    <row r="496" spans="1:5" ht="14.25">
      <c r="A496" s="50" t="s">
        <v>538</v>
      </c>
      <c r="B496" s="50" t="s">
        <v>2555</v>
      </c>
      <c r="C496" s="52"/>
      <c r="D496" s="52"/>
      <c r="E496" s="52"/>
    </row>
    <row r="497" spans="1:5" ht="14.25">
      <c r="A497" s="50" t="s">
        <v>539</v>
      </c>
      <c r="B497" s="50" t="s">
        <v>540</v>
      </c>
      <c r="C497" s="52">
        <v>9</v>
      </c>
      <c r="D497" s="52">
        <v>9</v>
      </c>
      <c r="E497" s="52">
        <f>D497-C497</f>
        <v>0</v>
      </c>
    </row>
    <row r="498" spans="1:5" ht="14.25">
      <c r="A498" s="50" t="s">
        <v>541</v>
      </c>
      <c r="B498" s="50" t="s">
        <v>542</v>
      </c>
      <c r="C498" s="52"/>
      <c r="D498" s="52"/>
      <c r="E498" s="52"/>
    </row>
    <row r="499" spans="1:5" ht="14.25">
      <c r="A499" s="50" t="s">
        <v>543</v>
      </c>
      <c r="B499" s="50" t="s">
        <v>544</v>
      </c>
      <c r="C499" s="52"/>
      <c r="D499" s="52"/>
      <c r="E499" s="52"/>
    </row>
    <row r="500" spans="1:5" ht="14.25">
      <c r="A500" s="50" t="s">
        <v>545</v>
      </c>
      <c r="B500" s="50" t="s">
        <v>546</v>
      </c>
      <c r="C500" s="52"/>
      <c r="D500" s="52"/>
      <c r="E500" s="52"/>
    </row>
    <row r="501" spans="1:5" ht="14.25">
      <c r="A501" s="50" t="s">
        <v>547</v>
      </c>
      <c r="B501" s="50" t="s">
        <v>548</v>
      </c>
      <c r="C501" s="52"/>
      <c r="D501" s="52"/>
      <c r="E501" s="52"/>
    </row>
    <row r="502" spans="1:5" ht="14.25">
      <c r="A502" s="50" t="s">
        <v>549</v>
      </c>
      <c r="B502" s="50" t="s">
        <v>550</v>
      </c>
      <c r="C502" s="52"/>
      <c r="D502" s="52"/>
      <c r="E502" s="52"/>
    </row>
    <row r="503" spans="1:5" ht="14.25">
      <c r="A503" s="50" t="s">
        <v>551</v>
      </c>
      <c r="B503" s="50" t="s">
        <v>552</v>
      </c>
      <c r="C503" s="52">
        <v>20</v>
      </c>
      <c r="D503" s="52">
        <v>20</v>
      </c>
      <c r="E503" s="52">
        <f>D503-C503</f>
        <v>0</v>
      </c>
    </row>
    <row r="504" spans="1:5" ht="14.25">
      <c r="A504" s="50" t="s">
        <v>553</v>
      </c>
      <c r="B504" s="50" t="s">
        <v>554</v>
      </c>
      <c r="C504" s="52"/>
      <c r="D504" s="52"/>
      <c r="E504" s="52"/>
    </row>
    <row r="505" spans="1:5" ht="14.25">
      <c r="A505" s="50" t="s">
        <v>555</v>
      </c>
      <c r="B505" s="50" t="s">
        <v>556</v>
      </c>
      <c r="C505" s="52"/>
      <c r="D505" s="52"/>
      <c r="E505" s="52"/>
    </row>
    <row r="506" spans="1:5" ht="14.25">
      <c r="A506" s="50" t="s">
        <v>557</v>
      </c>
      <c r="B506" s="58" t="s">
        <v>558</v>
      </c>
      <c r="C506" s="52"/>
      <c r="D506" s="52"/>
      <c r="E506" s="52"/>
    </row>
    <row r="507" spans="1:5" ht="14.25">
      <c r="A507" s="50" t="s">
        <v>559</v>
      </c>
      <c r="B507" s="58" t="s">
        <v>560</v>
      </c>
      <c r="C507" s="52"/>
      <c r="D507" s="52"/>
      <c r="E507" s="52"/>
    </row>
    <row r="508" spans="1:5" ht="14.25">
      <c r="A508" s="50" t="s">
        <v>561</v>
      </c>
      <c r="B508" s="50" t="s">
        <v>562</v>
      </c>
      <c r="C508" s="52">
        <v>101</v>
      </c>
      <c r="D508" s="52">
        <v>403</v>
      </c>
      <c r="E508" s="52">
        <f>D508-C508</f>
        <v>302</v>
      </c>
    </row>
    <row r="509" spans="1:5" ht="14.25">
      <c r="A509" s="50" t="s">
        <v>563</v>
      </c>
      <c r="B509" s="51" t="s">
        <v>564</v>
      </c>
      <c r="C509" s="52">
        <f>SUM(C510:C516)</f>
        <v>8</v>
      </c>
      <c r="D509" s="52">
        <f>SUM(D510:D516)</f>
        <v>8</v>
      </c>
      <c r="E509" s="52">
        <f>D509-C509</f>
        <v>0</v>
      </c>
    </row>
    <row r="510" spans="1:5" ht="14.25">
      <c r="A510" s="50" t="s">
        <v>565</v>
      </c>
      <c r="B510" s="50" t="s">
        <v>2551</v>
      </c>
      <c r="C510" s="52"/>
      <c r="D510" s="52"/>
      <c r="E510" s="52"/>
    </row>
    <row r="511" spans="1:5" ht="14.25">
      <c r="A511" s="50" t="s">
        <v>566</v>
      </c>
      <c r="B511" s="50" t="s">
        <v>2553</v>
      </c>
      <c r="C511" s="52"/>
      <c r="D511" s="52"/>
      <c r="E511" s="52"/>
    </row>
    <row r="512" spans="1:5" ht="14.25">
      <c r="A512" s="50" t="s">
        <v>567</v>
      </c>
      <c r="B512" s="50" t="s">
        <v>2555</v>
      </c>
      <c r="C512" s="52"/>
      <c r="D512" s="52"/>
      <c r="E512" s="52"/>
    </row>
    <row r="513" spans="1:5" ht="14.25">
      <c r="A513" s="50" t="s">
        <v>568</v>
      </c>
      <c r="B513" s="50" t="s">
        <v>569</v>
      </c>
      <c r="C513" s="52"/>
      <c r="D513" s="52"/>
      <c r="E513" s="52"/>
    </row>
    <row r="514" spans="1:5" ht="14.25">
      <c r="A514" s="50" t="s">
        <v>570</v>
      </c>
      <c r="B514" s="50" t="s">
        <v>571</v>
      </c>
      <c r="C514" s="52">
        <v>6</v>
      </c>
      <c r="D514" s="52">
        <v>6</v>
      </c>
      <c r="E514" s="52">
        <f>D514-C514</f>
        <v>0</v>
      </c>
    </row>
    <row r="515" spans="1:5" ht="14.25">
      <c r="A515" s="50" t="s">
        <v>572</v>
      </c>
      <c r="B515" s="50" t="s">
        <v>573</v>
      </c>
      <c r="C515" s="52"/>
      <c r="D515" s="52"/>
      <c r="E515" s="52"/>
    </row>
    <row r="516" spans="1:5" ht="14.25">
      <c r="A516" s="50" t="s">
        <v>574</v>
      </c>
      <c r="B516" s="50" t="s">
        <v>575</v>
      </c>
      <c r="C516" s="52">
        <v>2</v>
      </c>
      <c r="D516" s="52">
        <v>2</v>
      </c>
      <c r="E516" s="52">
        <f>D516-C516</f>
        <v>0</v>
      </c>
    </row>
    <row r="517" spans="1:5" ht="14.25">
      <c r="A517" s="50" t="s">
        <v>576</v>
      </c>
      <c r="B517" s="51" t="s">
        <v>577</v>
      </c>
      <c r="C517" s="52">
        <f>SUM(C518:C527)</f>
        <v>20</v>
      </c>
      <c r="D517" s="52">
        <f>SUM(D518:D527)</f>
        <v>20</v>
      </c>
      <c r="E517" s="52">
        <f>D517-C517</f>
        <v>0</v>
      </c>
    </row>
    <row r="518" spans="1:5" ht="14.25">
      <c r="A518" s="50" t="s">
        <v>578</v>
      </c>
      <c r="B518" s="50" t="s">
        <v>2551</v>
      </c>
      <c r="C518" s="52"/>
      <c r="D518" s="52"/>
      <c r="E518" s="52"/>
    </row>
    <row r="519" spans="1:5" ht="14.25">
      <c r="A519" s="50" t="s">
        <v>579</v>
      </c>
      <c r="B519" s="50" t="s">
        <v>2553</v>
      </c>
      <c r="C519" s="52"/>
      <c r="D519" s="52"/>
      <c r="E519" s="52"/>
    </row>
    <row r="520" spans="1:5" ht="14.25">
      <c r="A520" s="50" t="s">
        <v>580</v>
      </c>
      <c r="B520" s="50" t="s">
        <v>2555</v>
      </c>
      <c r="C520" s="52"/>
      <c r="D520" s="52"/>
      <c r="E520" s="52"/>
    </row>
    <row r="521" spans="1:5" ht="14.25">
      <c r="A521" s="50" t="s">
        <v>581</v>
      </c>
      <c r="B521" s="50" t="s">
        <v>582</v>
      </c>
      <c r="C521" s="52"/>
      <c r="D521" s="52"/>
      <c r="E521" s="52"/>
    </row>
    <row r="522" spans="1:5" ht="14.25">
      <c r="A522" s="50" t="s">
        <v>583</v>
      </c>
      <c r="B522" s="50" t="s">
        <v>584</v>
      </c>
      <c r="C522" s="52">
        <v>20</v>
      </c>
      <c r="D522" s="52">
        <v>20</v>
      </c>
      <c r="E522" s="52">
        <f>D522-C522</f>
        <v>0</v>
      </c>
    </row>
    <row r="523" spans="1:5" ht="14.25">
      <c r="A523" s="50" t="s">
        <v>585</v>
      </c>
      <c r="B523" s="50" t="s">
        <v>586</v>
      </c>
      <c r="C523" s="52"/>
      <c r="D523" s="52"/>
      <c r="E523" s="52"/>
    </row>
    <row r="524" spans="1:5" ht="14.25">
      <c r="A524" s="50" t="s">
        <v>587</v>
      </c>
      <c r="B524" s="50" t="s">
        <v>588</v>
      </c>
      <c r="C524" s="52"/>
      <c r="D524" s="52"/>
      <c r="E524" s="52"/>
    </row>
    <row r="525" spans="1:5" ht="14.25">
      <c r="A525" s="50" t="s">
        <v>589</v>
      </c>
      <c r="B525" s="50" t="s">
        <v>590</v>
      </c>
      <c r="C525" s="52"/>
      <c r="D525" s="52"/>
      <c r="E525" s="52"/>
    </row>
    <row r="526" spans="1:5" ht="14.25">
      <c r="A526" s="50" t="s">
        <v>591</v>
      </c>
      <c r="B526" s="50" t="s">
        <v>592</v>
      </c>
      <c r="C526" s="52"/>
      <c r="D526" s="52"/>
      <c r="E526" s="52"/>
    </row>
    <row r="527" spans="1:5" ht="14.25">
      <c r="A527" s="50" t="s">
        <v>593</v>
      </c>
      <c r="B527" s="50" t="s">
        <v>594</v>
      </c>
      <c r="C527" s="52"/>
      <c r="D527" s="52"/>
      <c r="E527" s="52"/>
    </row>
    <row r="528" spans="1:5" ht="14.25">
      <c r="A528" s="50">
        <v>20706</v>
      </c>
      <c r="B528" s="51" t="s">
        <v>595</v>
      </c>
      <c r="C528" s="52">
        <f>SUM(C529:C536)</f>
        <v>0</v>
      </c>
      <c r="D528" s="52">
        <f>SUM(D529:D536)</f>
        <v>0</v>
      </c>
      <c r="E528" s="52">
        <f>D528-C528</f>
        <v>0</v>
      </c>
    </row>
    <row r="529" spans="1:5" ht="14.25">
      <c r="A529" s="58" t="s">
        <v>596</v>
      </c>
      <c r="B529" s="58" t="s">
        <v>39</v>
      </c>
      <c r="C529" s="52"/>
      <c r="D529" s="52"/>
      <c r="E529" s="52"/>
    </row>
    <row r="530" spans="1:5" ht="14.25">
      <c r="A530" s="58" t="s">
        <v>597</v>
      </c>
      <c r="B530" s="58" t="s">
        <v>41</v>
      </c>
      <c r="C530" s="52"/>
      <c r="D530" s="52"/>
      <c r="E530" s="52"/>
    </row>
    <row r="531" spans="1:5" ht="14.25">
      <c r="A531" s="58" t="s">
        <v>598</v>
      </c>
      <c r="B531" s="58" t="s">
        <v>43</v>
      </c>
      <c r="C531" s="52"/>
      <c r="D531" s="52"/>
      <c r="E531" s="52"/>
    </row>
    <row r="532" spans="1:5" ht="14.25">
      <c r="A532" s="58" t="s">
        <v>599</v>
      </c>
      <c r="B532" s="58" t="s">
        <v>600</v>
      </c>
      <c r="C532" s="52"/>
      <c r="D532" s="52"/>
      <c r="E532" s="52"/>
    </row>
    <row r="533" spans="1:5" ht="14.25">
      <c r="A533" s="58" t="s">
        <v>601</v>
      </c>
      <c r="B533" s="58" t="s">
        <v>602</v>
      </c>
      <c r="C533" s="52"/>
      <c r="D533" s="52"/>
      <c r="E533" s="52"/>
    </row>
    <row r="534" spans="1:5" ht="14.25">
      <c r="A534" s="58" t="s">
        <v>603</v>
      </c>
      <c r="B534" s="58" t="s">
        <v>604</v>
      </c>
      <c r="C534" s="52"/>
      <c r="D534" s="52"/>
      <c r="E534" s="52"/>
    </row>
    <row r="535" spans="1:5" ht="14.25">
      <c r="A535" s="58" t="s">
        <v>605</v>
      </c>
      <c r="B535" s="58" t="s">
        <v>606</v>
      </c>
      <c r="C535" s="52"/>
      <c r="D535" s="52"/>
      <c r="E535" s="52"/>
    </row>
    <row r="536" spans="1:5" ht="14.25">
      <c r="A536" s="58" t="s">
        <v>607</v>
      </c>
      <c r="B536" s="58" t="s">
        <v>608</v>
      </c>
      <c r="C536" s="52"/>
      <c r="D536" s="52"/>
      <c r="E536" s="52"/>
    </row>
    <row r="537" spans="1:5" ht="14.25">
      <c r="A537" s="58" t="s">
        <v>609</v>
      </c>
      <c r="B537" s="51" t="s">
        <v>610</v>
      </c>
      <c r="C537" s="52">
        <f>SUM(C538:C544)</f>
        <v>65</v>
      </c>
      <c r="D537" s="52">
        <f>SUM(D538:D544)</f>
        <v>65</v>
      </c>
      <c r="E537" s="52">
        <f>D537-C537</f>
        <v>0</v>
      </c>
    </row>
    <row r="538" spans="1:5" ht="14.25">
      <c r="A538" s="58" t="s">
        <v>611</v>
      </c>
      <c r="B538" s="58" t="s">
        <v>39</v>
      </c>
      <c r="C538" s="52"/>
      <c r="D538" s="52"/>
      <c r="E538" s="52"/>
    </row>
    <row r="539" spans="1:5" ht="14.25">
      <c r="A539" s="58" t="s">
        <v>612</v>
      </c>
      <c r="B539" s="58" t="s">
        <v>2553</v>
      </c>
      <c r="C539" s="52"/>
      <c r="D539" s="52"/>
      <c r="E539" s="52"/>
    </row>
    <row r="540" spans="1:5" ht="14.25">
      <c r="A540" s="58" t="s">
        <v>613</v>
      </c>
      <c r="B540" s="58" t="s">
        <v>2555</v>
      </c>
      <c r="C540" s="52"/>
      <c r="D540" s="52"/>
      <c r="E540" s="52"/>
    </row>
    <row r="541" spans="1:5" ht="14.25">
      <c r="A541" s="58" t="s">
        <v>614</v>
      </c>
      <c r="B541" s="58" t="s">
        <v>615</v>
      </c>
      <c r="C541" s="52"/>
      <c r="D541" s="52"/>
      <c r="E541" s="52"/>
    </row>
    <row r="542" spans="1:5" ht="14.25">
      <c r="A542" s="58" t="s">
        <v>616</v>
      </c>
      <c r="B542" s="58" t="s">
        <v>617</v>
      </c>
      <c r="C542" s="52"/>
      <c r="D542" s="52"/>
      <c r="E542" s="52"/>
    </row>
    <row r="543" spans="1:5" ht="14.25">
      <c r="A543" s="58" t="s">
        <v>618</v>
      </c>
      <c r="B543" s="58" t="s">
        <v>619</v>
      </c>
      <c r="C543" s="52"/>
      <c r="D543" s="52"/>
      <c r="E543" s="52"/>
    </row>
    <row r="544" spans="1:5" ht="14.25">
      <c r="A544" s="58" t="s">
        <v>620</v>
      </c>
      <c r="B544" s="58" t="s">
        <v>621</v>
      </c>
      <c r="C544" s="52">
        <v>65</v>
      </c>
      <c r="D544" s="52">
        <v>65</v>
      </c>
      <c r="E544" s="52">
        <f>D544-C544</f>
        <v>0</v>
      </c>
    </row>
    <row r="545" spans="1:5" ht="14.25">
      <c r="A545" s="50" t="s">
        <v>622</v>
      </c>
      <c r="B545" s="51" t="s">
        <v>623</v>
      </c>
      <c r="C545" s="52">
        <f>SUM(C546:C548)</f>
        <v>105</v>
      </c>
      <c r="D545" s="52">
        <f>SUM(D546:D548)</f>
        <v>143</v>
      </c>
      <c r="E545" s="52">
        <f>D545-C545</f>
        <v>38</v>
      </c>
    </row>
    <row r="546" spans="1:5" ht="14.25">
      <c r="A546" s="50" t="s">
        <v>624</v>
      </c>
      <c r="B546" s="50" t="s">
        <v>625</v>
      </c>
      <c r="C546" s="52"/>
      <c r="D546" s="52"/>
      <c r="E546" s="52"/>
    </row>
    <row r="547" spans="1:5" ht="14.25">
      <c r="A547" s="50" t="s">
        <v>626</v>
      </c>
      <c r="B547" s="50" t="s">
        <v>627</v>
      </c>
      <c r="C547" s="52"/>
      <c r="D547" s="52"/>
      <c r="E547" s="52"/>
    </row>
    <row r="548" spans="1:5" ht="14.25">
      <c r="A548" s="50" t="s">
        <v>628</v>
      </c>
      <c r="B548" s="50" t="s">
        <v>629</v>
      </c>
      <c r="C548" s="52">
        <v>105</v>
      </c>
      <c r="D548" s="52">
        <v>143</v>
      </c>
      <c r="E548" s="52">
        <f>D548-C548</f>
        <v>38</v>
      </c>
    </row>
    <row r="549" spans="1:5" ht="14.25">
      <c r="A549" s="50" t="s">
        <v>630</v>
      </c>
      <c r="B549" s="51" t="s">
        <v>631</v>
      </c>
      <c r="C549" s="52">
        <f>SUM(C550,C569,C577,C579,C588,C592,C602,C610,C617,C625,C634,C639,C642,C645,C648,C651,C654,C658,C662,C670,C673)</f>
        <v>7175</v>
      </c>
      <c r="D549" s="52">
        <f>SUM(D550,D569,D577,D579,D588,D592,D602,D610,D617,D625,D634,D639,D642,D645,D648,D651,D654,D658,D662,D670,D673)</f>
        <v>11000</v>
      </c>
      <c r="E549" s="52">
        <f>D549-C549</f>
        <v>3825</v>
      </c>
    </row>
    <row r="550" spans="1:5" ht="14.25">
      <c r="A550" s="50" t="s">
        <v>632</v>
      </c>
      <c r="B550" s="51" t="s">
        <v>633</v>
      </c>
      <c r="C550" s="52">
        <f>SUM(C551:C568)</f>
        <v>314</v>
      </c>
      <c r="D550" s="52">
        <f>SUM(D551:D568)</f>
        <v>457</v>
      </c>
      <c r="E550" s="52">
        <f>D550-C550</f>
        <v>143</v>
      </c>
    </row>
    <row r="551" spans="1:5" ht="14.25">
      <c r="A551" s="50" t="s">
        <v>634</v>
      </c>
      <c r="B551" s="50" t="s">
        <v>2551</v>
      </c>
      <c r="C551" s="52">
        <v>213</v>
      </c>
      <c r="D551" s="52">
        <v>213</v>
      </c>
      <c r="E551" s="52">
        <f>D551-C551</f>
        <v>0</v>
      </c>
    </row>
    <row r="552" spans="1:5" ht="14.25">
      <c r="A552" s="50" t="s">
        <v>635</v>
      </c>
      <c r="B552" s="50" t="s">
        <v>2553</v>
      </c>
      <c r="C552" s="52">
        <v>9</v>
      </c>
      <c r="D552" s="52">
        <v>9</v>
      </c>
      <c r="E552" s="52">
        <f>D552-C552</f>
        <v>0</v>
      </c>
    </row>
    <row r="553" spans="1:5" ht="14.25">
      <c r="A553" s="50" t="s">
        <v>636</v>
      </c>
      <c r="B553" s="50" t="s">
        <v>2555</v>
      </c>
      <c r="C553" s="52"/>
      <c r="D553" s="52"/>
      <c r="E553" s="52"/>
    </row>
    <row r="554" spans="1:5" ht="14.25">
      <c r="A554" s="50" t="s">
        <v>637</v>
      </c>
      <c r="B554" s="50" t="s">
        <v>638</v>
      </c>
      <c r="C554" s="52"/>
      <c r="D554" s="52"/>
      <c r="E554" s="52"/>
    </row>
    <row r="555" spans="1:5" ht="14.25">
      <c r="A555" s="50" t="s">
        <v>639</v>
      </c>
      <c r="B555" s="50" t="s">
        <v>640</v>
      </c>
      <c r="C555" s="52"/>
      <c r="D555" s="52"/>
      <c r="E555" s="52"/>
    </row>
    <row r="556" spans="1:5" ht="14.25">
      <c r="A556" s="50" t="s">
        <v>641</v>
      </c>
      <c r="B556" s="50" t="s">
        <v>642</v>
      </c>
      <c r="C556" s="52"/>
      <c r="D556" s="52"/>
      <c r="E556" s="52"/>
    </row>
    <row r="557" spans="1:5" ht="14.25">
      <c r="A557" s="50" t="s">
        <v>643</v>
      </c>
      <c r="B557" s="50" t="s">
        <v>644</v>
      </c>
      <c r="C557" s="52"/>
      <c r="D557" s="52"/>
      <c r="E557" s="52"/>
    </row>
    <row r="558" spans="1:5" ht="14.25">
      <c r="A558" s="50" t="s">
        <v>645</v>
      </c>
      <c r="B558" s="50" t="s">
        <v>2652</v>
      </c>
      <c r="C558" s="52"/>
      <c r="D558" s="52"/>
      <c r="E558" s="52"/>
    </row>
    <row r="559" spans="1:5" ht="14.25">
      <c r="A559" s="50" t="s">
        <v>646</v>
      </c>
      <c r="B559" s="50" t="s">
        <v>647</v>
      </c>
      <c r="C559" s="52"/>
      <c r="D559" s="52"/>
      <c r="E559" s="52"/>
    </row>
    <row r="560" spans="1:5" ht="14.25">
      <c r="A560" s="50" t="s">
        <v>648</v>
      </c>
      <c r="B560" s="50" t="s">
        <v>649</v>
      </c>
      <c r="C560" s="52"/>
      <c r="D560" s="52"/>
      <c r="E560" s="52"/>
    </row>
    <row r="561" spans="1:5" ht="14.25">
      <c r="A561" s="50" t="s">
        <v>650</v>
      </c>
      <c r="B561" s="50" t="s">
        <v>651</v>
      </c>
      <c r="C561" s="52"/>
      <c r="D561" s="52"/>
      <c r="E561" s="52"/>
    </row>
    <row r="562" spans="1:5" ht="14.25">
      <c r="A562" s="50" t="s">
        <v>652</v>
      </c>
      <c r="B562" s="50" t="s">
        <v>653</v>
      </c>
      <c r="C562" s="52"/>
      <c r="D562" s="52"/>
      <c r="E562" s="52"/>
    </row>
    <row r="563" spans="1:5" ht="14.25">
      <c r="A563" s="50" t="s">
        <v>654</v>
      </c>
      <c r="B563" s="50" t="s">
        <v>655</v>
      </c>
      <c r="C563" s="52"/>
      <c r="D563" s="52"/>
      <c r="E563" s="52"/>
    </row>
    <row r="564" spans="1:5" ht="14.25">
      <c r="A564" s="50" t="s">
        <v>656</v>
      </c>
      <c r="B564" s="50" t="s">
        <v>657</v>
      </c>
      <c r="C564" s="52"/>
      <c r="D564" s="52"/>
      <c r="E564" s="52"/>
    </row>
    <row r="565" spans="1:5" ht="14.25">
      <c r="A565" s="50" t="s">
        <v>658</v>
      </c>
      <c r="B565" s="50" t="s">
        <v>659</v>
      </c>
      <c r="C565" s="52"/>
      <c r="D565" s="52"/>
      <c r="E565" s="52"/>
    </row>
    <row r="566" spans="1:5" ht="14.25">
      <c r="A566" s="50" t="s">
        <v>660</v>
      </c>
      <c r="B566" s="50" t="s">
        <v>661</v>
      </c>
      <c r="C566" s="52"/>
      <c r="D566" s="52"/>
      <c r="E566" s="52"/>
    </row>
    <row r="567" spans="1:5" ht="14.25">
      <c r="A567" s="50">
        <v>2080150</v>
      </c>
      <c r="B567" s="50" t="s">
        <v>2569</v>
      </c>
      <c r="C567" s="52">
        <v>86</v>
      </c>
      <c r="D567" s="52">
        <v>192</v>
      </c>
      <c r="E567" s="52">
        <f>D567-C567</f>
        <v>106</v>
      </c>
    </row>
    <row r="568" spans="1:5" ht="14.25">
      <c r="A568" s="50" t="s">
        <v>662</v>
      </c>
      <c r="B568" s="50" t="s">
        <v>663</v>
      </c>
      <c r="C568" s="52">
        <v>6</v>
      </c>
      <c r="D568" s="52">
        <v>43</v>
      </c>
      <c r="E568" s="52">
        <f>D568-C568</f>
        <v>37</v>
      </c>
    </row>
    <row r="569" spans="1:5" ht="14.25">
      <c r="A569" s="50" t="s">
        <v>664</v>
      </c>
      <c r="B569" s="51" t="s">
        <v>665</v>
      </c>
      <c r="C569" s="52">
        <f>SUM(C570:C576)</f>
        <v>260</v>
      </c>
      <c r="D569" s="52">
        <f>SUM(D570:D576)</f>
        <v>359</v>
      </c>
      <c r="E569" s="52">
        <f>D569-C569</f>
        <v>99</v>
      </c>
    </row>
    <row r="570" spans="1:5" ht="14.25">
      <c r="A570" s="50" t="s">
        <v>666</v>
      </c>
      <c r="B570" s="50" t="s">
        <v>2551</v>
      </c>
      <c r="C570" s="52">
        <v>78</v>
      </c>
      <c r="D570" s="52">
        <v>160</v>
      </c>
      <c r="E570" s="52">
        <f>D570-C570</f>
        <v>82</v>
      </c>
    </row>
    <row r="571" spans="1:5" ht="14.25">
      <c r="A571" s="50" t="s">
        <v>667</v>
      </c>
      <c r="B571" s="50" t="s">
        <v>2553</v>
      </c>
      <c r="C571" s="52"/>
      <c r="D571" s="52"/>
      <c r="E571" s="52"/>
    </row>
    <row r="572" spans="1:5" ht="14.25">
      <c r="A572" s="50" t="s">
        <v>668</v>
      </c>
      <c r="B572" s="50" t="s">
        <v>2555</v>
      </c>
      <c r="C572" s="52"/>
      <c r="D572" s="52"/>
      <c r="E572" s="52"/>
    </row>
    <row r="573" spans="1:5" ht="14.25">
      <c r="A573" s="50" t="s">
        <v>669</v>
      </c>
      <c r="B573" s="50" t="s">
        <v>670</v>
      </c>
      <c r="C573" s="52"/>
      <c r="D573" s="52"/>
      <c r="E573" s="52"/>
    </row>
    <row r="574" spans="1:5" ht="14.25">
      <c r="A574" s="50" t="s">
        <v>671</v>
      </c>
      <c r="B574" s="50" t="s">
        <v>672</v>
      </c>
      <c r="C574" s="52">
        <v>39</v>
      </c>
      <c r="D574" s="52">
        <v>39</v>
      </c>
      <c r="E574" s="52">
        <f aca="true" t="shared" si="4" ref="E574:E579">D574-C574</f>
        <v>0</v>
      </c>
    </row>
    <row r="575" spans="1:5" ht="14.25">
      <c r="A575" s="50" t="s">
        <v>673</v>
      </c>
      <c r="B575" s="50" t="s">
        <v>674</v>
      </c>
      <c r="C575" s="52">
        <v>123</v>
      </c>
      <c r="D575" s="52">
        <v>140</v>
      </c>
      <c r="E575" s="52">
        <f t="shared" si="4"/>
        <v>17</v>
      </c>
    </row>
    <row r="576" spans="1:5" ht="14.25">
      <c r="A576" s="50" t="s">
        <v>675</v>
      </c>
      <c r="B576" s="50" t="s">
        <v>676</v>
      </c>
      <c r="C576" s="52">
        <v>20</v>
      </c>
      <c r="D576" s="52">
        <v>20</v>
      </c>
      <c r="E576" s="52">
        <f t="shared" si="4"/>
        <v>0</v>
      </c>
    </row>
    <row r="577" spans="1:5" ht="14.25">
      <c r="A577" s="50" t="s">
        <v>677</v>
      </c>
      <c r="B577" s="51" t="s">
        <v>678</v>
      </c>
      <c r="C577" s="52">
        <f>SUM(C578:C578)</f>
        <v>0</v>
      </c>
      <c r="D577" s="52">
        <f>SUM(D578:D578)</f>
        <v>0</v>
      </c>
      <c r="E577" s="52">
        <f t="shared" si="4"/>
        <v>0</v>
      </c>
    </row>
    <row r="578" spans="1:5" ht="14.25">
      <c r="A578" s="50" t="s">
        <v>679</v>
      </c>
      <c r="B578" s="50" t="s">
        <v>680</v>
      </c>
      <c r="C578" s="52"/>
      <c r="D578" s="52"/>
      <c r="E578" s="52">
        <f t="shared" si="4"/>
        <v>0</v>
      </c>
    </row>
    <row r="579" spans="1:5" ht="14.25">
      <c r="A579" s="50" t="s">
        <v>681</v>
      </c>
      <c r="B579" s="51" t="s">
        <v>682</v>
      </c>
      <c r="C579" s="52">
        <f>SUM(C580:C587)</f>
        <v>3509</v>
      </c>
      <c r="D579" s="52">
        <f>SUM(D580:D587)</f>
        <v>3535</v>
      </c>
      <c r="E579" s="52">
        <f t="shared" si="4"/>
        <v>26</v>
      </c>
    </row>
    <row r="580" spans="1:5" ht="14.25">
      <c r="A580" s="50" t="s">
        <v>683</v>
      </c>
      <c r="B580" s="50" t="s">
        <v>684</v>
      </c>
      <c r="C580" s="52"/>
      <c r="D580" s="52"/>
      <c r="E580" s="52"/>
    </row>
    <row r="581" spans="1:5" ht="14.25">
      <c r="A581" s="50" t="s">
        <v>685</v>
      </c>
      <c r="B581" s="50" t="s">
        <v>686</v>
      </c>
      <c r="C581" s="52"/>
      <c r="D581" s="52"/>
      <c r="E581" s="52"/>
    </row>
    <row r="582" spans="1:5" ht="14.25">
      <c r="A582" s="50" t="s">
        <v>687</v>
      </c>
      <c r="B582" s="50" t="s">
        <v>688</v>
      </c>
      <c r="C582" s="52"/>
      <c r="D582" s="52"/>
      <c r="E582" s="52"/>
    </row>
    <row r="583" spans="1:5" ht="14.25">
      <c r="A583" s="50" t="s">
        <v>689</v>
      </c>
      <c r="B583" s="50" t="s">
        <v>690</v>
      </c>
      <c r="C583" s="52">
        <v>2322</v>
      </c>
      <c r="D583" s="52">
        <v>2322</v>
      </c>
      <c r="E583" s="52">
        <f aca="true" t="shared" si="5" ref="E583:E645">D583-C583</f>
        <v>0</v>
      </c>
    </row>
    <row r="584" spans="1:5" ht="14.25">
      <c r="A584" s="50" t="s">
        <v>691</v>
      </c>
      <c r="B584" s="50" t="s">
        <v>692</v>
      </c>
      <c r="C584" s="52">
        <v>1161</v>
      </c>
      <c r="D584" s="52">
        <v>1187</v>
      </c>
      <c r="E584" s="52">
        <f t="shared" si="5"/>
        <v>26</v>
      </c>
    </row>
    <row r="585" spans="1:5" ht="14.25">
      <c r="A585" s="50" t="s">
        <v>693</v>
      </c>
      <c r="B585" s="50" t="s">
        <v>694</v>
      </c>
      <c r="C585" s="52"/>
      <c r="D585" s="52"/>
      <c r="E585" s="52"/>
    </row>
    <row r="586" spans="1:5" ht="14.25">
      <c r="A586" s="50" t="s">
        <v>695</v>
      </c>
      <c r="B586" s="50" t="s">
        <v>696</v>
      </c>
      <c r="C586" s="52"/>
      <c r="D586" s="52"/>
      <c r="E586" s="52"/>
    </row>
    <row r="587" spans="1:5" ht="14.25">
      <c r="A587" s="50" t="s">
        <v>697</v>
      </c>
      <c r="B587" s="50" t="s">
        <v>698</v>
      </c>
      <c r="C587" s="52">
        <v>26</v>
      </c>
      <c r="D587" s="52">
        <v>26</v>
      </c>
      <c r="E587" s="52">
        <f t="shared" si="5"/>
        <v>0</v>
      </c>
    </row>
    <row r="588" spans="1:5" ht="14.25">
      <c r="A588" s="50" t="s">
        <v>699</v>
      </c>
      <c r="B588" s="51" t="s">
        <v>710</v>
      </c>
      <c r="C588" s="52">
        <f>SUM(C589:C591)</f>
        <v>0</v>
      </c>
      <c r="D588" s="52">
        <f>SUM(D589:D591)</f>
        <v>0</v>
      </c>
      <c r="E588" s="52">
        <f t="shared" si="5"/>
        <v>0</v>
      </c>
    </row>
    <row r="589" spans="1:5" ht="14.25">
      <c r="A589" s="50" t="s">
        <v>711</v>
      </c>
      <c r="B589" s="50" t="s">
        <v>712</v>
      </c>
      <c r="C589" s="52"/>
      <c r="D589" s="52"/>
      <c r="E589" s="52"/>
    </row>
    <row r="590" spans="1:5" ht="14.25">
      <c r="A590" s="50" t="s">
        <v>713</v>
      </c>
      <c r="B590" s="50" t="s">
        <v>714</v>
      </c>
      <c r="C590" s="52"/>
      <c r="D590" s="52"/>
      <c r="E590" s="52"/>
    </row>
    <row r="591" spans="1:5" ht="14.25">
      <c r="A591" s="50" t="s">
        <v>715</v>
      </c>
      <c r="B591" s="50" t="s">
        <v>716</v>
      </c>
      <c r="C591" s="52"/>
      <c r="D591" s="52"/>
      <c r="E591" s="52"/>
    </row>
    <row r="592" spans="1:5" ht="14.25">
      <c r="A592" s="50" t="s">
        <v>717</v>
      </c>
      <c r="B592" s="51" t="s">
        <v>718</v>
      </c>
      <c r="C592" s="52">
        <f>SUM(C593:C601)</f>
        <v>10</v>
      </c>
      <c r="D592" s="52">
        <f>SUM(D593:D601)</f>
        <v>132</v>
      </c>
      <c r="E592" s="52">
        <f t="shared" si="5"/>
        <v>122</v>
      </c>
    </row>
    <row r="593" spans="1:5" ht="14.25">
      <c r="A593" s="50" t="s">
        <v>719</v>
      </c>
      <c r="B593" s="50" t="s">
        <v>720</v>
      </c>
      <c r="C593" s="52"/>
      <c r="D593" s="52">
        <v>122</v>
      </c>
      <c r="E593" s="52">
        <f t="shared" si="5"/>
        <v>122</v>
      </c>
    </row>
    <row r="594" spans="1:5" ht="14.25">
      <c r="A594" s="50" t="s">
        <v>721</v>
      </c>
      <c r="B594" s="50" t="s">
        <v>722</v>
      </c>
      <c r="C594" s="52"/>
      <c r="D594" s="52"/>
      <c r="E594" s="52"/>
    </row>
    <row r="595" spans="1:5" ht="14.25">
      <c r="A595" s="50" t="s">
        <v>723</v>
      </c>
      <c r="B595" s="50" t="s">
        <v>724</v>
      </c>
      <c r="C595" s="52"/>
      <c r="D595" s="52"/>
      <c r="E595" s="52"/>
    </row>
    <row r="596" spans="1:5" ht="14.25">
      <c r="A596" s="50" t="s">
        <v>725</v>
      </c>
      <c r="B596" s="50" t="s">
        <v>726</v>
      </c>
      <c r="C596" s="52"/>
      <c r="D596" s="52"/>
      <c r="E596" s="52"/>
    </row>
    <row r="597" spans="1:5" ht="14.25">
      <c r="A597" s="50" t="s">
        <v>727</v>
      </c>
      <c r="B597" s="50" t="s">
        <v>728</v>
      </c>
      <c r="C597" s="52"/>
      <c r="D597" s="52"/>
      <c r="E597" s="52"/>
    </row>
    <row r="598" spans="1:5" ht="14.25">
      <c r="A598" s="50" t="s">
        <v>729</v>
      </c>
      <c r="B598" s="50" t="s">
        <v>730</v>
      </c>
      <c r="C598" s="52"/>
      <c r="D598" s="52"/>
      <c r="E598" s="52"/>
    </row>
    <row r="599" spans="1:5" ht="14.25">
      <c r="A599" s="50" t="s">
        <v>731</v>
      </c>
      <c r="B599" s="50" t="s">
        <v>732</v>
      </c>
      <c r="C599" s="52"/>
      <c r="D599" s="52"/>
      <c r="E599" s="52"/>
    </row>
    <row r="600" spans="1:5" ht="14.25">
      <c r="A600" s="50" t="s">
        <v>733</v>
      </c>
      <c r="B600" s="50" t="s">
        <v>734</v>
      </c>
      <c r="C600" s="52"/>
      <c r="D600" s="52"/>
      <c r="E600" s="52"/>
    </row>
    <row r="601" spans="1:5" ht="14.25">
      <c r="A601" s="50" t="s">
        <v>735</v>
      </c>
      <c r="B601" s="50" t="s">
        <v>736</v>
      </c>
      <c r="C601" s="52">
        <v>10</v>
      </c>
      <c r="D601" s="52">
        <v>10</v>
      </c>
      <c r="E601" s="52">
        <f t="shared" si="5"/>
        <v>0</v>
      </c>
    </row>
    <row r="602" spans="1:5" ht="14.25">
      <c r="A602" s="50" t="s">
        <v>737</v>
      </c>
      <c r="B602" s="51" t="s">
        <v>738</v>
      </c>
      <c r="C602" s="52">
        <f>SUM(C603:C609)</f>
        <v>125</v>
      </c>
      <c r="D602" s="52">
        <f>SUM(D603:D609)</f>
        <v>717</v>
      </c>
      <c r="E602" s="52">
        <f t="shared" si="5"/>
        <v>592</v>
      </c>
    </row>
    <row r="603" spans="1:5" ht="14.25">
      <c r="A603" s="50" t="s">
        <v>739</v>
      </c>
      <c r="B603" s="50" t="s">
        <v>740</v>
      </c>
      <c r="C603" s="52">
        <v>33</v>
      </c>
      <c r="D603" s="52">
        <v>343</v>
      </c>
      <c r="E603" s="52">
        <f t="shared" si="5"/>
        <v>310</v>
      </c>
    </row>
    <row r="604" spans="1:5" ht="14.25">
      <c r="A604" s="50" t="s">
        <v>741</v>
      </c>
      <c r="B604" s="50" t="s">
        <v>742</v>
      </c>
      <c r="C604" s="52">
        <v>4</v>
      </c>
      <c r="D604" s="52">
        <v>4</v>
      </c>
      <c r="E604" s="52">
        <f t="shared" si="5"/>
        <v>0</v>
      </c>
    </row>
    <row r="605" spans="1:5" ht="14.25">
      <c r="A605" s="50" t="s">
        <v>743</v>
      </c>
      <c r="B605" s="50" t="s">
        <v>744</v>
      </c>
      <c r="C605" s="52"/>
      <c r="D605" s="52">
        <v>67</v>
      </c>
      <c r="E605" s="52">
        <f t="shared" si="5"/>
        <v>67</v>
      </c>
    </row>
    <row r="606" spans="1:5" ht="14.25">
      <c r="A606" s="50" t="s">
        <v>745</v>
      </c>
      <c r="B606" s="50" t="s">
        <v>746</v>
      </c>
      <c r="C606" s="52"/>
      <c r="D606" s="52">
        <v>35</v>
      </c>
      <c r="E606" s="52">
        <f t="shared" si="5"/>
        <v>35</v>
      </c>
    </row>
    <row r="607" spans="1:5" ht="14.25">
      <c r="A607" s="50" t="s">
        <v>747</v>
      </c>
      <c r="B607" s="50" t="s">
        <v>748</v>
      </c>
      <c r="C607" s="52">
        <v>58</v>
      </c>
      <c r="D607" s="52">
        <v>88</v>
      </c>
      <c r="E607" s="52">
        <f t="shared" si="5"/>
        <v>30</v>
      </c>
    </row>
    <row r="608" spans="1:5" ht="14.25">
      <c r="A608" s="50" t="s">
        <v>749</v>
      </c>
      <c r="B608" s="50" t="s">
        <v>750</v>
      </c>
      <c r="C608" s="52"/>
      <c r="D608" s="52"/>
      <c r="E608" s="52"/>
    </row>
    <row r="609" spans="1:5" ht="14.25">
      <c r="A609" s="50" t="s">
        <v>751</v>
      </c>
      <c r="B609" s="50" t="s">
        <v>752</v>
      </c>
      <c r="C609" s="52">
        <v>30</v>
      </c>
      <c r="D609" s="52">
        <v>180</v>
      </c>
      <c r="E609" s="52">
        <f t="shared" si="5"/>
        <v>150</v>
      </c>
    </row>
    <row r="610" spans="1:5" ht="14.25">
      <c r="A610" s="50" t="s">
        <v>753</v>
      </c>
      <c r="B610" s="51" t="s">
        <v>754</v>
      </c>
      <c r="C610" s="52">
        <f>SUM(C611:C616)</f>
        <v>154</v>
      </c>
      <c r="D610" s="52">
        <f>SUM(D611:D616)</f>
        <v>265</v>
      </c>
      <c r="E610" s="52">
        <f t="shared" si="5"/>
        <v>111</v>
      </c>
    </row>
    <row r="611" spans="1:5" ht="14.25">
      <c r="A611" s="50" t="s">
        <v>755</v>
      </c>
      <c r="B611" s="50" t="s">
        <v>756</v>
      </c>
      <c r="C611" s="52">
        <v>101</v>
      </c>
      <c r="D611" s="52">
        <v>101</v>
      </c>
      <c r="E611" s="52">
        <f t="shared" si="5"/>
        <v>0</v>
      </c>
    </row>
    <row r="612" spans="1:5" ht="14.25">
      <c r="A612" s="50" t="s">
        <v>757</v>
      </c>
      <c r="B612" s="50" t="s">
        <v>758</v>
      </c>
      <c r="C612" s="52"/>
      <c r="D612" s="52">
        <v>35</v>
      </c>
      <c r="E612" s="52">
        <f t="shared" si="5"/>
        <v>35</v>
      </c>
    </row>
    <row r="613" spans="1:5" ht="14.25">
      <c r="A613" s="50" t="s">
        <v>759</v>
      </c>
      <c r="B613" s="50" t="s">
        <v>760</v>
      </c>
      <c r="C613" s="52"/>
      <c r="D613" s="52"/>
      <c r="E613" s="52"/>
    </row>
    <row r="614" spans="1:5" ht="14.25">
      <c r="A614" s="50" t="s">
        <v>761</v>
      </c>
      <c r="B614" s="50" t="s">
        <v>762</v>
      </c>
      <c r="C614" s="52">
        <v>3</v>
      </c>
      <c r="D614" s="52">
        <v>3</v>
      </c>
      <c r="E614" s="52">
        <f t="shared" si="5"/>
        <v>0</v>
      </c>
    </row>
    <row r="615" spans="1:5" ht="14.25">
      <c r="A615" s="50" t="s">
        <v>763</v>
      </c>
      <c r="B615" s="58" t="s">
        <v>764</v>
      </c>
      <c r="C615" s="52">
        <v>50</v>
      </c>
      <c r="D615" s="52">
        <v>111</v>
      </c>
      <c r="E615" s="52">
        <f t="shared" si="5"/>
        <v>61</v>
      </c>
    </row>
    <row r="616" spans="1:5" ht="14.25">
      <c r="A616" s="50" t="s">
        <v>765</v>
      </c>
      <c r="B616" s="50" t="s">
        <v>766</v>
      </c>
      <c r="C616" s="52"/>
      <c r="D616" s="52">
        <v>15</v>
      </c>
      <c r="E616" s="52">
        <f t="shared" si="5"/>
        <v>15</v>
      </c>
    </row>
    <row r="617" spans="1:5" ht="14.25">
      <c r="A617" s="50" t="s">
        <v>767</v>
      </c>
      <c r="B617" s="51" t="s">
        <v>768</v>
      </c>
      <c r="C617" s="52">
        <f>SUM(C618:C624)</f>
        <v>296</v>
      </c>
      <c r="D617" s="52">
        <f>SUM(D618:D624)</f>
        <v>371</v>
      </c>
      <c r="E617" s="52">
        <f t="shared" si="5"/>
        <v>75</v>
      </c>
    </row>
    <row r="618" spans="1:5" ht="14.25">
      <c r="A618" s="50" t="s">
        <v>769</v>
      </c>
      <c r="B618" s="50" t="s">
        <v>770</v>
      </c>
      <c r="C618" s="52">
        <v>16</v>
      </c>
      <c r="D618" s="52">
        <v>16</v>
      </c>
      <c r="E618" s="52">
        <f t="shared" si="5"/>
        <v>0</v>
      </c>
    </row>
    <row r="619" spans="1:5" ht="14.25">
      <c r="A619" s="50" t="s">
        <v>771</v>
      </c>
      <c r="B619" s="50" t="s">
        <v>772</v>
      </c>
      <c r="C619" s="52">
        <v>138</v>
      </c>
      <c r="D619" s="52">
        <v>138</v>
      </c>
      <c r="E619" s="52">
        <f t="shared" si="5"/>
        <v>0</v>
      </c>
    </row>
    <row r="620" spans="1:5" ht="14.25">
      <c r="A620" s="50" t="s">
        <v>773</v>
      </c>
      <c r="B620" s="50" t="s">
        <v>774</v>
      </c>
      <c r="C620" s="52"/>
      <c r="D620" s="52"/>
      <c r="E620" s="52"/>
    </row>
    <row r="621" spans="1:5" ht="14.25">
      <c r="A621" s="50" t="s">
        <v>775</v>
      </c>
      <c r="B621" s="50" t="s">
        <v>776</v>
      </c>
      <c r="C621" s="52">
        <v>6</v>
      </c>
      <c r="D621" s="52">
        <v>11</v>
      </c>
      <c r="E621" s="52">
        <f t="shared" si="5"/>
        <v>5</v>
      </c>
    </row>
    <row r="622" spans="1:5" ht="14.25">
      <c r="A622" s="50" t="s">
        <v>777</v>
      </c>
      <c r="B622" s="50" t="s">
        <v>778</v>
      </c>
      <c r="C622" s="52">
        <v>73</v>
      </c>
      <c r="D622" s="52">
        <v>82</v>
      </c>
      <c r="E622" s="52">
        <f t="shared" si="5"/>
        <v>9</v>
      </c>
    </row>
    <row r="623" spans="1:5" ht="14.25">
      <c r="A623" s="50" t="s">
        <v>779</v>
      </c>
      <c r="B623" s="50" t="s">
        <v>780</v>
      </c>
      <c r="C623" s="52">
        <v>10</v>
      </c>
      <c r="D623" s="52">
        <v>71</v>
      </c>
      <c r="E623" s="52">
        <f t="shared" si="5"/>
        <v>61</v>
      </c>
    </row>
    <row r="624" spans="1:5" ht="14.25">
      <c r="A624" s="50" t="s">
        <v>781</v>
      </c>
      <c r="B624" s="50" t="s">
        <v>782</v>
      </c>
      <c r="C624" s="52">
        <v>53</v>
      </c>
      <c r="D624" s="52">
        <v>53</v>
      </c>
      <c r="E624" s="52">
        <f t="shared" si="5"/>
        <v>0</v>
      </c>
    </row>
    <row r="625" spans="1:5" ht="14.25">
      <c r="A625" s="50" t="s">
        <v>783</v>
      </c>
      <c r="B625" s="51" t="s">
        <v>784</v>
      </c>
      <c r="C625" s="52">
        <f>SUM(C626:C633)</f>
        <v>420</v>
      </c>
      <c r="D625" s="52">
        <f>SUM(D626:D633)</f>
        <v>522</v>
      </c>
      <c r="E625" s="52">
        <f t="shared" si="5"/>
        <v>102</v>
      </c>
    </row>
    <row r="626" spans="1:5" ht="14.25">
      <c r="A626" s="50" t="s">
        <v>785</v>
      </c>
      <c r="B626" s="50" t="s">
        <v>2551</v>
      </c>
      <c r="C626" s="52">
        <v>64</v>
      </c>
      <c r="D626" s="52">
        <v>87</v>
      </c>
      <c r="E626" s="52">
        <f t="shared" si="5"/>
        <v>23</v>
      </c>
    </row>
    <row r="627" spans="1:5" ht="14.25">
      <c r="A627" s="50" t="s">
        <v>786</v>
      </c>
      <c r="B627" s="50" t="s">
        <v>2553</v>
      </c>
      <c r="C627" s="52"/>
      <c r="D627" s="52"/>
      <c r="E627" s="52"/>
    </row>
    <row r="628" spans="1:5" ht="14.25">
      <c r="A628" s="50" t="s">
        <v>787</v>
      </c>
      <c r="B628" s="50" t="s">
        <v>2555</v>
      </c>
      <c r="C628" s="52"/>
      <c r="D628" s="52"/>
      <c r="E628" s="52"/>
    </row>
    <row r="629" spans="1:5" ht="14.25">
      <c r="A629" s="50" t="s">
        <v>788</v>
      </c>
      <c r="B629" s="50" t="s">
        <v>789</v>
      </c>
      <c r="C629" s="52">
        <v>5</v>
      </c>
      <c r="D629" s="52">
        <v>5</v>
      </c>
      <c r="E629" s="52">
        <f t="shared" si="5"/>
        <v>0</v>
      </c>
    </row>
    <row r="630" spans="1:5" ht="14.25">
      <c r="A630" s="50" t="s">
        <v>790</v>
      </c>
      <c r="B630" s="50" t="s">
        <v>791</v>
      </c>
      <c r="C630" s="52">
        <v>18</v>
      </c>
      <c r="D630" s="52">
        <v>18</v>
      </c>
      <c r="E630" s="52">
        <f t="shared" si="5"/>
        <v>0</v>
      </c>
    </row>
    <row r="631" spans="1:5" ht="14.25">
      <c r="A631" s="50" t="s">
        <v>792</v>
      </c>
      <c r="B631" s="50" t="s">
        <v>793</v>
      </c>
      <c r="C631" s="52"/>
      <c r="D631" s="52"/>
      <c r="E631" s="52"/>
    </row>
    <row r="632" spans="1:5" ht="14.25">
      <c r="A632" s="50" t="s">
        <v>794</v>
      </c>
      <c r="B632" s="50" t="s">
        <v>795</v>
      </c>
      <c r="C632" s="52">
        <v>83</v>
      </c>
      <c r="D632" s="52">
        <v>162</v>
      </c>
      <c r="E632" s="52">
        <f t="shared" si="5"/>
        <v>79</v>
      </c>
    </row>
    <row r="633" spans="1:5" ht="14.25">
      <c r="A633" s="50" t="s">
        <v>796</v>
      </c>
      <c r="B633" s="50" t="s">
        <v>797</v>
      </c>
      <c r="C633" s="52">
        <v>250</v>
      </c>
      <c r="D633" s="52">
        <v>250</v>
      </c>
      <c r="E633" s="52">
        <f t="shared" si="5"/>
        <v>0</v>
      </c>
    </row>
    <row r="634" spans="1:5" ht="14.25">
      <c r="A634" s="50" t="s">
        <v>798</v>
      </c>
      <c r="B634" s="51" t="s">
        <v>799</v>
      </c>
      <c r="C634" s="52">
        <f>SUM(C635:C638)</f>
        <v>0</v>
      </c>
      <c r="D634" s="52">
        <f>SUM(D635:D638)</f>
        <v>0</v>
      </c>
      <c r="E634" s="52">
        <f t="shared" si="5"/>
        <v>0</v>
      </c>
    </row>
    <row r="635" spans="1:5" ht="14.25">
      <c r="A635" s="50" t="s">
        <v>800</v>
      </c>
      <c r="B635" s="50" t="s">
        <v>2551</v>
      </c>
      <c r="C635" s="52"/>
      <c r="D635" s="52"/>
      <c r="E635" s="52"/>
    </row>
    <row r="636" spans="1:5" ht="14.25">
      <c r="A636" s="50" t="s">
        <v>801</v>
      </c>
      <c r="B636" s="50" t="s">
        <v>2553</v>
      </c>
      <c r="C636" s="52"/>
      <c r="D636" s="52"/>
      <c r="E636" s="52"/>
    </row>
    <row r="637" spans="1:5" ht="14.25">
      <c r="A637" s="50" t="s">
        <v>802</v>
      </c>
      <c r="B637" s="50" t="s">
        <v>2555</v>
      </c>
      <c r="C637" s="52"/>
      <c r="D637" s="52"/>
      <c r="E637" s="52"/>
    </row>
    <row r="638" spans="1:5" ht="14.25">
      <c r="A638" s="50" t="s">
        <v>803</v>
      </c>
      <c r="B638" s="50" t="s">
        <v>804</v>
      </c>
      <c r="C638" s="52"/>
      <c r="D638" s="52"/>
      <c r="E638" s="52"/>
    </row>
    <row r="639" spans="1:5" ht="14.25">
      <c r="A639" s="50" t="s">
        <v>805</v>
      </c>
      <c r="B639" s="51" t="s">
        <v>806</v>
      </c>
      <c r="C639" s="52">
        <f>SUM(C640:C641)</f>
        <v>116</v>
      </c>
      <c r="D639" s="52">
        <f>SUM(D640:D641)</f>
        <v>1402</v>
      </c>
      <c r="E639" s="52">
        <f t="shared" si="5"/>
        <v>1286</v>
      </c>
    </row>
    <row r="640" spans="1:5" ht="14.25">
      <c r="A640" s="50" t="s">
        <v>807</v>
      </c>
      <c r="B640" s="50" t="s">
        <v>808</v>
      </c>
      <c r="C640" s="52">
        <v>22</v>
      </c>
      <c r="D640" s="52">
        <v>85</v>
      </c>
      <c r="E640" s="52">
        <f t="shared" si="5"/>
        <v>63</v>
      </c>
    </row>
    <row r="641" spans="1:5" ht="14.25">
      <c r="A641" s="50" t="s">
        <v>809</v>
      </c>
      <c r="B641" s="50" t="s">
        <v>810</v>
      </c>
      <c r="C641" s="52">
        <v>94</v>
      </c>
      <c r="D641" s="52">
        <v>1317</v>
      </c>
      <c r="E641" s="52">
        <f t="shared" si="5"/>
        <v>1223</v>
      </c>
    </row>
    <row r="642" spans="1:5" ht="14.25">
      <c r="A642" s="50" t="s">
        <v>811</v>
      </c>
      <c r="B642" s="51" t="s">
        <v>812</v>
      </c>
      <c r="C642" s="52">
        <f>SUM(C643:C644)</f>
        <v>20</v>
      </c>
      <c r="D642" s="52">
        <f>SUM(D643:D644)</f>
        <v>60</v>
      </c>
      <c r="E642" s="52">
        <f t="shared" si="5"/>
        <v>40</v>
      </c>
    </row>
    <row r="643" spans="1:5" ht="14.25">
      <c r="A643" s="50" t="s">
        <v>813</v>
      </c>
      <c r="B643" s="50" t="s">
        <v>814</v>
      </c>
      <c r="C643" s="52">
        <v>10</v>
      </c>
      <c r="D643" s="52">
        <v>50</v>
      </c>
      <c r="E643" s="52">
        <f t="shared" si="5"/>
        <v>40</v>
      </c>
    </row>
    <row r="644" spans="1:5" ht="14.25">
      <c r="A644" s="50" t="s">
        <v>815</v>
      </c>
      <c r="B644" s="50" t="s">
        <v>816</v>
      </c>
      <c r="C644" s="52">
        <v>10</v>
      </c>
      <c r="D644" s="52">
        <v>10</v>
      </c>
      <c r="E644" s="52">
        <f t="shared" si="5"/>
        <v>0</v>
      </c>
    </row>
    <row r="645" spans="1:5" ht="14.25">
      <c r="A645" s="50" t="s">
        <v>817</v>
      </c>
      <c r="B645" s="51" t="s">
        <v>818</v>
      </c>
      <c r="C645" s="52">
        <f>SUM(C646:C647)</f>
        <v>127</v>
      </c>
      <c r="D645" s="52">
        <f>SUM(D646:D647)</f>
        <v>101</v>
      </c>
      <c r="E645" s="52">
        <f t="shared" si="5"/>
        <v>-26</v>
      </c>
    </row>
    <row r="646" spans="1:5" ht="14.25">
      <c r="A646" s="50" t="s">
        <v>819</v>
      </c>
      <c r="B646" s="50" t="s">
        <v>820</v>
      </c>
      <c r="C646" s="52">
        <v>115</v>
      </c>
      <c r="D646" s="52">
        <v>101</v>
      </c>
      <c r="E646" s="52">
        <f aca="true" t="shared" si="6" ref="E646:E708">D646-C646</f>
        <v>-14</v>
      </c>
    </row>
    <row r="647" spans="1:5" ht="14.25">
      <c r="A647" s="50" t="s">
        <v>821</v>
      </c>
      <c r="B647" s="50" t="s">
        <v>822</v>
      </c>
      <c r="C647" s="52">
        <v>12</v>
      </c>
      <c r="D647" s="52"/>
      <c r="E647" s="52">
        <f t="shared" si="6"/>
        <v>-12</v>
      </c>
    </row>
    <row r="648" spans="1:5" ht="14.25">
      <c r="A648" s="50" t="s">
        <v>823</v>
      </c>
      <c r="B648" s="51" t="s">
        <v>824</v>
      </c>
      <c r="C648" s="52">
        <f>SUM(C649:C650)</f>
        <v>0</v>
      </c>
      <c r="D648" s="52">
        <f>SUM(D649:D650)</f>
        <v>0</v>
      </c>
      <c r="E648" s="52">
        <f t="shared" si="6"/>
        <v>0</v>
      </c>
    </row>
    <row r="649" spans="1:5" ht="14.25">
      <c r="A649" s="50" t="s">
        <v>825</v>
      </c>
      <c r="B649" s="50" t="s">
        <v>826</v>
      </c>
      <c r="C649" s="52"/>
      <c r="D649" s="52"/>
      <c r="E649" s="52"/>
    </row>
    <row r="650" spans="1:5" ht="14.25">
      <c r="A650" s="50" t="s">
        <v>827</v>
      </c>
      <c r="B650" s="50" t="s">
        <v>828</v>
      </c>
      <c r="C650" s="52"/>
      <c r="D650" s="52"/>
      <c r="E650" s="52"/>
    </row>
    <row r="651" spans="1:5" ht="14.25">
      <c r="A651" s="50" t="s">
        <v>829</v>
      </c>
      <c r="B651" s="51" t="s">
        <v>830</v>
      </c>
      <c r="C651" s="52">
        <f>SUM(C652:C653)</f>
        <v>78</v>
      </c>
      <c r="D651" s="52">
        <f>SUM(D652:D653)</f>
        <v>63</v>
      </c>
      <c r="E651" s="52">
        <f t="shared" si="6"/>
        <v>-15</v>
      </c>
    </row>
    <row r="652" spans="1:5" ht="14.25">
      <c r="A652" s="50" t="s">
        <v>831</v>
      </c>
      <c r="B652" s="50" t="s">
        <v>832</v>
      </c>
      <c r="C652" s="52">
        <v>1</v>
      </c>
      <c r="D652" s="52">
        <v>1</v>
      </c>
      <c r="E652" s="52">
        <f t="shared" si="6"/>
        <v>0</v>
      </c>
    </row>
    <row r="653" spans="1:5" ht="14.25">
      <c r="A653" s="50" t="s">
        <v>833</v>
      </c>
      <c r="B653" s="50" t="s">
        <v>834</v>
      </c>
      <c r="C653" s="52">
        <v>77</v>
      </c>
      <c r="D653" s="52">
        <v>62</v>
      </c>
      <c r="E653" s="52">
        <f t="shared" si="6"/>
        <v>-15</v>
      </c>
    </row>
    <row r="654" spans="1:5" ht="14.25">
      <c r="A654" s="50" t="s">
        <v>835</v>
      </c>
      <c r="B654" s="51" t="s">
        <v>836</v>
      </c>
      <c r="C654" s="52">
        <f>SUM(C655:C657)</f>
        <v>76</v>
      </c>
      <c r="D654" s="52">
        <f>SUM(D655:D657)</f>
        <v>693</v>
      </c>
      <c r="E654" s="52">
        <f t="shared" si="6"/>
        <v>617</v>
      </c>
    </row>
    <row r="655" spans="1:5" ht="14.25">
      <c r="A655" s="50" t="s">
        <v>837</v>
      </c>
      <c r="B655" s="50" t="s">
        <v>838</v>
      </c>
      <c r="C655" s="52"/>
      <c r="D655" s="52"/>
      <c r="E655" s="52"/>
    </row>
    <row r="656" spans="1:5" ht="14.25">
      <c r="A656" s="50" t="s">
        <v>839</v>
      </c>
      <c r="B656" s="50" t="s">
        <v>840</v>
      </c>
      <c r="C656" s="52">
        <v>16</v>
      </c>
      <c r="D656" s="52">
        <v>680</v>
      </c>
      <c r="E656" s="52">
        <f t="shared" si="6"/>
        <v>664</v>
      </c>
    </row>
    <row r="657" spans="1:5" ht="14.25">
      <c r="A657" s="50" t="s">
        <v>841</v>
      </c>
      <c r="B657" s="50" t="s">
        <v>842</v>
      </c>
      <c r="C657" s="52">
        <v>60</v>
      </c>
      <c r="D657" s="52">
        <v>13</v>
      </c>
      <c r="E657" s="52">
        <f t="shared" si="6"/>
        <v>-47</v>
      </c>
    </row>
    <row r="658" spans="1:5" ht="14.25">
      <c r="A658" s="50" t="s">
        <v>843</v>
      </c>
      <c r="B658" s="51" t="s">
        <v>844</v>
      </c>
      <c r="C658" s="52">
        <f>SUM(C659:C661)</f>
        <v>10</v>
      </c>
      <c r="D658" s="52">
        <f>SUM(D659:D661)</f>
        <v>0</v>
      </c>
      <c r="E658" s="52">
        <f t="shared" si="6"/>
        <v>-10</v>
      </c>
    </row>
    <row r="659" spans="1:5" ht="14.25">
      <c r="A659" s="50" t="s">
        <v>845</v>
      </c>
      <c r="B659" s="50" t="s">
        <v>846</v>
      </c>
      <c r="C659" s="52"/>
      <c r="D659" s="52"/>
      <c r="E659" s="52"/>
    </row>
    <row r="660" spans="1:5" ht="14.25">
      <c r="A660" s="50" t="s">
        <v>847</v>
      </c>
      <c r="B660" s="50" t="s">
        <v>848</v>
      </c>
      <c r="C660" s="52"/>
      <c r="D660" s="52"/>
      <c r="E660" s="52"/>
    </row>
    <row r="661" spans="1:5" ht="14.25">
      <c r="A661" s="50" t="s">
        <v>849</v>
      </c>
      <c r="B661" s="50" t="s">
        <v>850</v>
      </c>
      <c r="C661" s="52">
        <v>10</v>
      </c>
      <c r="D661" s="52"/>
      <c r="E661" s="52">
        <f t="shared" si="6"/>
        <v>-10</v>
      </c>
    </row>
    <row r="662" spans="1:5" ht="14.25">
      <c r="A662" s="60" t="s">
        <v>851</v>
      </c>
      <c r="B662" s="51" t="s">
        <v>852</v>
      </c>
      <c r="C662" s="52">
        <f>SUM(C663:C669)</f>
        <v>77</v>
      </c>
      <c r="D662" s="52">
        <f>SUM(D663:D669)</f>
        <v>95</v>
      </c>
      <c r="E662" s="52">
        <f t="shared" si="6"/>
        <v>18</v>
      </c>
    </row>
    <row r="663" spans="1:5" ht="14.25">
      <c r="A663" s="60" t="s">
        <v>853</v>
      </c>
      <c r="B663" s="58" t="s">
        <v>39</v>
      </c>
      <c r="C663" s="52">
        <v>41</v>
      </c>
      <c r="D663" s="52">
        <v>63</v>
      </c>
      <c r="E663" s="52">
        <f t="shared" si="6"/>
        <v>22</v>
      </c>
    </row>
    <row r="664" spans="1:5" ht="14.25">
      <c r="A664" s="60" t="s">
        <v>854</v>
      </c>
      <c r="B664" s="58" t="s">
        <v>41</v>
      </c>
      <c r="C664" s="52"/>
      <c r="D664" s="52"/>
      <c r="E664" s="52"/>
    </row>
    <row r="665" spans="1:5" ht="14.25">
      <c r="A665" s="60" t="s">
        <v>855</v>
      </c>
      <c r="B665" s="58" t="s">
        <v>43</v>
      </c>
      <c r="C665" s="52"/>
      <c r="D665" s="52"/>
      <c r="E665" s="52"/>
    </row>
    <row r="666" spans="1:5" ht="14.25">
      <c r="A666" s="60" t="s">
        <v>856</v>
      </c>
      <c r="B666" s="58" t="s">
        <v>857</v>
      </c>
      <c r="C666" s="52"/>
      <c r="D666" s="52"/>
      <c r="E666" s="52"/>
    </row>
    <row r="667" spans="1:5" ht="14.25">
      <c r="A667" s="60" t="s">
        <v>858</v>
      </c>
      <c r="B667" s="58" t="s">
        <v>859</v>
      </c>
      <c r="C667" s="52"/>
      <c r="D667" s="52"/>
      <c r="E667" s="52"/>
    </row>
    <row r="668" spans="1:5" ht="14.25">
      <c r="A668" s="60" t="s">
        <v>860</v>
      </c>
      <c r="B668" s="58" t="s">
        <v>47</v>
      </c>
      <c r="C668" s="52">
        <v>26</v>
      </c>
      <c r="D668" s="52">
        <v>31</v>
      </c>
      <c r="E668" s="52">
        <f t="shared" si="6"/>
        <v>5</v>
      </c>
    </row>
    <row r="669" spans="1:5" ht="14.25">
      <c r="A669" s="60" t="s">
        <v>861</v>
      </c>
      <c r="B669" s="58" t="s">
        <v>862</v>
      </c>
      <c r="C669" s="52">
        <v>10</v>
      </c>
      <c r="D669" s="52">
        <v>1</v>
      </c>
      <c r="E669" s="52">
        <f t="shared" si="6"/>
        <v>-9</v>
      </c>
    </row>
    <row r="670" spans="1:5" ht="14.25">
      <c r="A670" s="61">
        <v>20830</v>
      </c>
      <c r="B670" s="51" t="s">
        <v>863</v>
      </c>
      <c r="C670" s="52">
        <f>SUM(C671:C672)</f>
        <v>20</v>
      </c>
      <c r="D670" s="52">
        <f>SUM(D671:D672)</f>
        <v>91</v>
      </c>
      <c r="E670" s="52">
        <f t="shared" si="6"/>
        <v>71</v>
      </c>
    </row>
    <row r="671" spans="1:5" ht="14.25">
      <c r="A671" s="61">
        <v>2083001</v>
      </c>
      <c r="B671" s="58" t="s">
        <v>864</v>
      </c>
      <c r="C671" s="52">
        <v>20</v>
      </c>
      <c r="D671" s="52">
        <v>37</v>
      </c>
      <c r="E671" s="52">
        <f t="shared" si="6"/>
        <v>17</v>
      </c>
    </row>
    <row r="672" spans="1:5" ht="14.25">
      <c r="A672" s="61">
        <v>2083099</v>
      </c>
      <c r="B672" s="58" t="s">
        <v>865</v>
      </c>
      <c r="C672" s="52"/>
      <c r="D672" s="52">
        <v>54</v>
      </c>
      <c r="E672" s="52">
        <f t="shared" si="6"/>
        <v>54</v>
      </c>
    </row>
    <row r="673" spans="1:5" ht="14.25">
      <c r="A673" s="50" t="s">
        <v>866</v>
      </c>
      <c r="B673" s="51" t="s">
        <v>867</v>
      </c>
      <c r="C673" s="52">
        <f>SUM(C674:C674)</f>
        <v>1563</v>
      </c>
      <c r="D673" s="52">
        <f>SUM(D674:D674)</f>
        <v>2137</v>
      </c>
      <c r="E673" s="52">
        <f t="shared" si="6"/>
        <v>574</v>
      </c>
    </row>
    <row r="674" spans="1:5" ht="14.25">
      <c r="A674" s="50">
        <v>2089999</v>
      </c>
      <c r="B674" s="50" t="s">
        <v>868</v>
      </c>
      <c r="C674" s="52">
        <v>1563</v>
      </c>
      <c r="D674" s="52">
        <v>2137</v>
      </c>
      <c r="E674" s="52">
        <f t="shared" si="6"/>
        <v>574</v>
      </c>
    </row>
    <row r="675" spans="1:5" ht="14.25">
      <c r="A675" s="50" t="s">
        <v>869</v>
      </c>
      <c r="B675" s="51" t="s">
        <v>870</v>
      </c>
      <c r="C675" s="52">
        <f>SUM(C676,C681,C695,C699,C711,C714,C718,C723,C727,C731,C734,C743,C745)</f>
        <v>3970</v>
      </c>
      <c r="D675" s="52">
        <f>SUM(D676,D681,D695,D699,D711,D714,D718,D723,D727,D731,D734,D743,D745)</f>
        <v>5000</v>
      </c>
      <c r="E675" s="52">
        <f t="shared" si="6"/>
        <v>1030</v>
      </c>
    </row>
    <row r="676" spans="1:5" ht="14.25">
      <c r="A676" s="50" t="s">
        <v>871</v>
      </c>
      <c r="B676" s="51" t="s">
        <v>872</v>
      </c>
      <c r="C676" s="52">
        <f>SUM(C677:C680)</f>
        <v>195</v>
      </c>
      <c r="D676" s="52">
        <f>SUM(D677:D680)</f>
        <v>286</v>
      </c>
      <c r="E676" s="52">
        <f t="shared" si="6"/>
        <v>91</v>
      </c>
    </row>
    <row r="677" spans="1:5" ht="14.25">
      <c r="A677" s="50" t="s">
        <v>873</v>
      </c>
      <c r="B677" s="50" t="s">
        <v>2551</v>
      </c>
      <c r="C677" s="52">
        <v>165</v>
      </c>
      <c r="D677" s="52">
        <v>256</v>
      </c>
      <c r="E677" s="52">
        <f t="shared" si="6"/>
        <v>91</v>
      </c>
    </row>
    <row r="678" spans="1:5" ht="14.25">
      <c r="A678" s="50" t="s">
        <v>874</v>
      </c>
      <c r="B678" s="50" t="s">
        <v>2553</v>
      </c>
      <c r="C678" s="52"/>
      <c r="D678" s="52"/>
      <c r="E678" s="52"/>
    </row>
    <row r="679" spans="1:5" ht="14.25">
      <c r="A679" s="50" t="s">
        <v>875</v>
      </c>
      <c r="B679" s="50" t="s">
        <v>2555</v>
      </c>
      <c r="C679" s="52"/>
      <c r="D679" s="52"/>
      <c r="E679" s="52"/>
    </row>
    <row r="680" spans="1:5" ht="14.25">
      <c r="A680" s="50" t="s">
        <v>876</v>
      </c>
      <c r="B680" s="50" t="s">
        <v>877</v>
      </c>
      <c r="C680" s="52">
        <v>30</v>
      </c>
      <c r="D680" s="52">
        <v>30</v>
      </c>
      <c r="E680" s="52">
        <f t="shared" si="6"/>
        <v>0</v>
      </c>
    </row>
    <row r="681" spans="1:5" ht="14.25">
      <c r="A681" s="50" t="s">
        <v>878</v>
      </c>
      <c r="B681" s="51" t="s">
        <v>879</v>
      </c>
      <c r="C681" s="52">
        <f>SUM(C682:C694)</f>
        <v>1111</v>
      </c>
      <c r="D681" s="52">
        <f>SUM(D682:D694)</f>
        <v>1141</v>
      </c>
      <c r="E681" s="52">
        <f t="shared" si="6"/>
        <v>30</v>
      </c>
    </row>
    <row r="682" spans="1:5" ht="14.25">
      <c r="A682" s="50" t="s">
        <v>880</v>
      </c>
      <c r="B682" s="50" t="s">
        <v>881</v>
      </c>
      <c r="C682" s="52">
        <v>1111</v>
      </c>
      <c r="D682" s="52">
        <v>1111</v>
      </c>
      <c r="E682" s="52">
        <f t="shared" si="6"/>
        <v>0</v>
      </c>
    </row>
    <row r="683" spans="1:5" ht="14.25">
      <c r="A683" s="50" t="s">
        <v>882</v>
      </c>
      <c r="B683" s="50" t="s">
        <v>883</v>
      </c>
      <c r="C683" s="52"/>
      <c r="D683" s="52"/>
      <c r="E683" s="52"/>
    </row>
    <row r="684" spans="1:5" ht="14.25">
      <c r="A684" s="50" t="s">
        <v>884</v>
      </c>
      <c r="B684" s="50" t="s">
        <v>885</v>
      </c>
      <c r="C684" s="52"/>
      <c r="D684" s="52"/>
      <c r="E684" s="52"/>
    </row>
    <row r="685" spans="1:5" ht="14.25">
      <c r="A685" s="50" t="s">
        <v>886</v>
      </c>
      <c r="B685" s="50" t="s">
        <v>887</v>
      </c>
      <c r="C685" s="52"/>
      <c r="D685" s="52"/>
      <c r="E685" s="52"/>
    </row>
    <row r="686" spans="1:5" ht="14.25">
      <c r="A686" s="50" t="s">
        <v>888</v>
      </c>
      <c r="B686" s="50" t="s">
        <v>889</v>
      </c>
      <c r="C686" s="52"/>
      <c r="D686" s="52"/>
      <c r="E686" s="52"/>
    </row>
    <row r="687" spans="1:5" ht="14.25">
      <c r="A687" s="50" t="s">
        <v>890</v>
      </c>
      <c r="B687" s="50" t="s">
        <v>891</v>
      </c>
      <c r="C687" s="52"/>
      <c r="D687" s="52">
        <v>25</v>
      </c>
      <c r="E687" s="52">
        <f t="shared" si="6"/>
        <v>25</v>
      </c>
    </row>
    <row r="688" spans="1:5" ht="14.25">
      <c r="A688" s="50" t="s">
        <v>892</v>
      </c>
      <c r="B688" s="50" t="s">
        <v>893</v>
      </c>
      <c r="C688" s="52"/>
      <c r="D688" s="52"/>
      <c r="E688" s="52"/>
    </row>
    <row r="689" spans="1:5" ht="14.25">
      <c r="A689" s="50" t="s">
        <v>894</v>
      </c>
      <c r="B689" s="50" t="s">
        <v>895</v>
      </c>
      <c r="C689" s="52"/>
      <c r="D689" s="52"/>
      <c r="E689" s="52"/>
    </row>
    <row r="690" spans="1:5" ht="14.25">
      <c r="A690" s="50" t="s">
        <v>896</v>
      </c>
      <c r="B690" s="50" t="s">
        <v>897</v>
      </c>
      <c r="C690" s="52"/>
      <c r="D690" s="52"/>
      <c r="E690" s="52"/>
    </row>
    <row r="691" spans="1:5" ht="14.25">
      <c r="A691" s="50" t="s">
        <v>898</v>
      </c>
      <c r="B691" s="50" t="s">
        <v>899</v>
      </c>
      <c r="C691" s="52"/>
      <c r="D691" s="52"/>
      <c r="E691" s="52"/>
    </row>
    <row r="692" spans="1:5" ht="14.25">
      <c r="A692" s="50" t="s">
        <v>900</v>
      </c>
      <c r="B692" s="50" t="s">
        <v>901</v>
      </c>
      <c r="C692" s="52"/>
      <c r="D692" s="52"/>
      <c r="E692" s="52"/>
    </row>
    <row r="693" spans="1:5" ht="14.25">
      <c r="A693" s="50" t="s">
        <v>902</v>
      </c>
      <c r="B693" s="50" t="s">
        <v>903</v>
      </c>
      <c r="C693" s="52"/>
      <c r="D693" s="52"/>
      <c r="E693" s="52"/>
    </row>
    <row r="694" spans="1:5" ht="14.25">
      <c r="A694" s="50" t="s">
        <v>904</v>
      </c>
      <c r="B694" s="50" t="s">
        <v>905</v>
      </c>
      <c r="C694" s="52"/>
      <c r="D694" s="52">
        <v>5</v>
      </c>
      <c r="E694" s="52">
        <f t="shared" si="6"/>
        <v>5</v>
      </c>
    </row>
    <row r="695" spans="1:5" ht="14.25">
      <c r="A695" s="50" t="s">
        <v>906</v>
      </c>
      <c r="B695" s="51" t="s">
        <v>907</v>
      </c>
      <c r="C695" s="52">
        <f>SUM(C696:C698)</f>
        <v>703</v>
      </c>
      <c r="D695" s="52">
        <f>SUM(D696:D698)</f>
        <v>758</v>
      </c>
      <c r="E695" s="52">
        <f t="shared" si="6"/>
        <v>55</v>
      </c>
    </row>
    <row r="696" spans="1:5" ht="14.25">
      <c r="A696" s="50" t="s">
        <v>908</v>
      </c>
      <c r="B696" s="50" t="s">
        <v>909</v>
      </c>
      <c r="C696" s="52"/>
      <c r="D696" s="52"/>
      <c r="E696" s="52"/>
    </row>
    <row r="697" spans="1:5" ht="14.25">
      <c r="A697" s="50" t="s">
        <v>910</v>
      </c>
      <c r="B697" s="50" t="s">
        <v>911</v>
      </c>
      <c r="C697" s="52">
        <v>541</v>
      </c>
      <c r="D697" s="52">
        <v>541</v>
      </c>
      <c r="E697" s="52">
        <f t="shared" si="6"/>
        <v>0</v>
      </c>
    </row>
    <row r="698" spans="1:5" ht="14.25">
      <c r="A698" s="50" t="s">
        <v>912</v>
      </c>
      <c r="B698" s="50" t="s">
        <v>913</v>
      </c>
      <c r="C698" s="52">
        <v>162</v>
      </c>
      <c r="D698" s="52">
        <v>217</v>
      </c>
      <c r="E698" s="52">
        <f t="shared" si="6"/>
        <v>55</v>
      </c>
    </row>
    <row r="699" spans="1:5" ht="14.25">
      <c r="A699" s="50" t="s">
        <v>914</v>
      </c>
      <c r="B699" s="51" t="s">
        <v>915</v>
      </c>
      <c r="C699" s="52">
        <f>SUM(C700:C710)</f>
        <v>454</v>
      </c>
      <c r="D699" s="52">
        <f>SUM(D700:D710)</f>
        <v>1159</v>
      </c>
      <c r="E699" s="52">
        <f t="shared" si="6"/>
        <v>705</v>
      </c>
    </row>
    <row r="700" spans="1:5" ht="14.25">
      <c r="A700" s="50" t="s">
        <v>916</v>
      </c>
      <c r="B700" s="50" t="s">
        <v>917</v>
      </c>
      <c r="C700" s="52">
        <v>207</v>
      </c>
      <c r="D700" s="52">
        <v>314</v>
      </c>
      <c r="E700" s="52">
        <f t="shared" si="6"/>
        <v>107</v>
      </c>
    </row>
    <row r="701" spans="1:5" ht="14.25">
      <c r="A701" s="50" t="s">
        <v>918</v>
      </c>
      <c r="B701" s="50" t="s">
        <v>919</v>
      </c>
      <c r="C701" s="52">
        <v>18</v>
      </c>
      <c r="D701" s="52">
        <v>18</v>
      </c>
      <c r="E701" s="52">
        <f t="shared" si="6"/>
        <v>0</v>
      </c>
    </row>
    <row r="702" spans="1:5" ht="14.25">
      <c r="A702" s="50" t="s">
        <v>920</v>
      </c>
      <c r="B702" s="50" t="s">
        <v>921</v>
      </c>
      <c r="C702" s="52">
        <v>166</v>
      </c>
      <c r="D702" s="52">
        <v>166</v>
      </c>
      <c r="E702" s="52">
        <f t="shared" si="6"/>
        <v>0</v>
      </c>
    </row>
    <row r="703" spans="1:5" ht="14.25">
      <c r="A703" s="50" t="s">
        <v>922</v>
      </c>
      <c r="B703" s="50" t="s">
        <v>923</v>
      </c>
      <c r="C703" s="52"/>
      <c r="D703" s="52"/>
      <c r="E703" s="52"/>
    </row>
    <row r="704" spans="1:5" ht="14.25">
      <c r="A704" s="50" t="s">
        <v>924</v>
      </c>
      <c r="B704" s="50" t="s">
        <v>925</v>
      </c>
      <c r="C704" s="52"/>
      <c r="D704" s="52"/>
      <c r="E704" s="52"/>
    </row>
    <row r="705" spans="1:5" ht="14.25">
      <c r="A705" s="50" t="s">
        <v>926</v>
      </c>
      <c r="B705" s="50" t="s">
        <v>927</v>
      </c>
      <c r="C705" s="52"/>
      <c r="D705" s="52"/>
      <c r="E705" s="52"/>
    </row>
    <row r="706" spans="1:5" ht="14.25">
      <c r="A706" s="50" t="s">
        <v>928</v>
      </c>
      <c r="B706" s="50" t="s">
        <v>929</v>
      </c>
      <c r="C706" s="52"/>
      <c r="D706" s="52"/>
      <c r="E706" s="52"/>
    </row>
    <row r="707" spans="1:5" ht="14.25">
      <c r="A707" s="50" t="s">
        <v>930</v>
      </c>
      <c r="B707" s="50" t="s">
        <v>931</v>
      </c>
      <c r="C707" s="52">
        <v>30</v>
      </c>
      <c r="D707" s="52">
        <v>416</v>
      </c>
      <c r="E707" s="52">
        <f t="shared" si="6"/>
        <v>386</v>
      </c>
    </row>
    <row r="708" spans="1:5" ht="14.25">
      <c r="A708" s="50" t="s">
        <v>932</v>
      </c>
      <c r="B708" s="50" t="s">
        <v>933</v>
      </c>
      <c r="C708" s="52">
        <v>29</v>
      </c>
      <c r="D708" s="52">
        <v>241</v>
      </c>
      <c r="E708" s="52">
        <f t="shared" si="6"/>
        <v>212</v>
      </c>
    </row>
    <row r="709" spans="1:5" ht="14.25">
      <c r="A709" s="50" t="s">
        <v>934</v>
      </c>
      <c r="B709" s="50" t="s">
        <v>935</v>
      </c>
      <c r="C709" s="52"/>
      <c r="D709" s="52"/>
      <c r="E709" s="52"/>
    </row>
    <row r="710" spans="1:5" ht="14.25">
      <c r="A710" s="50" t="s">
        <v>936</v>
      </c>
      <c r="B710" s="50" t="s">
        <v>937</v>
      </c>
      <c r="C710" s="52">
        <v>4</v>
      </c>
      <c r="D710" s="52">
        <v>4</v>
      </c>
      <c r="E710" s="52">
        <f aca="true" t="shared" si="7" ref="E710:E772">D710-C710</f>
        <v>0</v>
      </c>
    </row>
    <row r="711" spans="1:5" ht="14.25">
      <c r="A711" s="50" t="s">
        <v>938</v>
      </c>
      <c r="B711" s="51" t="s">
        <v>939</v>
      </c>
      <c r="C711" s="52">
        <f>SUM(C712:C713)</f>
        <v>0</v>
      </c>
      <c r="D711" s="52">
        <f>SUM(D712:D713)</f>
        <v>0</v>
      </c>
      <c r="E711" s="52">
        <f t="shared" si="7"/>
        <v>0</v>
      </c>
    </row>
    <row r="712" spans="1:5" ht="14.25">
      <c r="A712" s="50" t="s">
        <v>940</v>
      </c>
      <c r="B712" s="50" t="s">
        <v>941</v>
      </c>
      <c r="C712" s="52"/>
      <c r="D712" s="52"/>
      <c r="E712" s="52"/>
    </row>
    <row r="713" spans="1:5" ht="14.25">
      <c r="A713" s="50" t="s">
        <v>942</v>
      </c>
      <c r="B713" s="50" t="s">
        <v>943</v>
      </c>
      <c r="C713" s="52"/>
      <c r="D713" s="52"/>
      <c r="E713" s="52"/>
    </row>
    <row r="714" spans="1:5" ht="14.25">
      <c r="A714" s="50" t="s">
        <v>944</v>
      </c>
      <c r="B714" s="51" t="s">
        <v>945</v>
      </c>
      <c r="C714" s="52">
        <f>SUM(C715:C717)</f>
        <v>92</v>
      </c>
      <c r="D714" s="52">
        <f>SUM(D715:D717)</f>
        <v>151</v>
      </c>
      <c r="E714" s="52">
        <f t="shared" si="7"/>
        <v>59</v>
      </c>
    </row>
    <row r="715" spans="1:5" ht="14.25">
      <c r="A715" s="50" t="s">
        <v>946</v>
      </c>
      <c r="B715" s="50" t="s">
        <v>947</v>
      </c>
      <c r="C715" s="52"/>
      <c r="D715" s="52"/>
      <c r="E715" s="52"/>
    </row>
    <row r="716" spans="1:5" ht="14.25">
      <c r="A716" s="50" t="s">
        <v>948</v>
      </c>
      <c r="B716" s="50" t="s">
        <v>949</v>
      </c>
      <c r="C716" s="52">
        <v>20</v>
      </c>
      <c r="D716" s="52">
        <v>79</v>
      </c>
      <c r="E716" s="52">
        <f t="shared" si="7"/>
        <v>59</v>
      </c>
    </row>
    <row r="717" spans="1:5" ht="14.25">
      <c r="A717" s="50" t="s">
        <v>950</v>
      </c>
      <c r="B717" s="50" t="s">
        <v>951</v>
      </c>
      <c r="C717" s="52">
        <v>72</v>
      </c>
      <c r="D717" s="52">
        <v>72</v>
      </c>
      <c r="E717" s="52">
        <f t="shared" si="7"/>
        <v>0</v>
      </c>
    </row>
    <row r="718" spans="1:5" ht="14.25">
      <c r="A718" s="50" t="s">
        <v>952</v>
      </c>
      <c r="B718" s="51" t="s">
        <v>953</v>
      </c>
      <c r="C718" s="52">
        <f>SUM(C719:C722)</f>
        <v>962</v>
      </c>
      <c r="D718" s="52">
        <f>SUM(D719:D722)</f>
        <v>962</v>
      </c>
      <c r="E718" s="52">
        <f t="shared" si="7"/>
        <v>0</v>
      </c>
    </row>
    <row r="719" spans="1:5" ht="14.25">
      <c r="A719" s="50" t="s">
        <v>954</v>
      </c>
      <c r="B719" s="50" t="s">
        <v>955</v>
      </c>
      <c r="C719" s="52">
        <v>405</v>
      </c>
      <c r="D719" s="52">
        <v>405</v>
      </c>
      <c r="E719" s="52">
        <f t="shared" si="7"/>
        <v>0</v>
      </c>
    </row>
    <row r="720" spans="1:5" ht="14.25">
      <c r="A720" s="50" t="s">
        <v>956</v>
      </c>
      <c r="B720" s="50" t="s">
        <v>957</v>
      </c>
      <c r="C720" s="52">
        <v>506</v>
      </c>
      <c r="D720" s="52">
        <v>506</v>
      </c>
      <c r="E720" s="52">
        <f t="shared" si="7"/>
        <v>0</v>
      </c>
    </row>
    <row r="721" spans="1:5" ht="14.25">
      <c r="A721" s="50" t="s">
        <v>958</v>
      </c>
      <c r="B721" s="50" t="s">
        <v>959</v>
      </c>
      <c r="C721" s="52">
        <v>50</v>
      </c>
      <c r="D721" s="52">
        <v>50</v>
      </c>
      <c r="E721" s="52">
        <f t="shared" si="7"/>
        <v>0</v>
      </c>
    </row>
    <row r="722" spans="1:5" ht="14.25">
      <c r="A722" s="50" t="s">
        <v>960</v>
      </c>
      <c r="B722" s="50" t="s">
        <v>961</v>
      </c>
      <c r="C722" s="52">
        <v>1</v>
      </c>
      <c r="D722" s="52">
        <v>1</v>
      </c>
      <c r="E722" s="52">
        <f t="shared" si="7"/>
        <v>0</v>
      </c>
    </row>
    <row r="723" spans="1:5" ht="14.25">
      <c r="A723" s="50" t="s">
        <v>962</v>
      </c>
      <c r="B723" s="51" t="s">
        <v>963</v>
      </c>
      <c r="C723" s="52">
        <f>SUM(C724:C726)</f>
        <v>236</v>
      </c>
      <c r="D723" s="52">
        <f>SUM(D724:D726)</f>
        <v>0</v>
      </c>
      <c r="E723" s="52">
        <f t="shared" si="7"/>
        <v>-236</v>
      </c>
    </row>
    <row r="724" spans="1:5" ht="14.25">
      <c r="A724" s="50" t="s">
        <v>964</v>
      </c>
      <c r="B724" s="50" t="s">
        <v>965</v>
      </c>
      <c r="C724" s="52">
        <v>10</v>
      </c>
      <c r="D724" s="52"/>
      <c r="E724" s="52">
        <f t="shared" si="7"/>
        <v>-10</v>
      </c>
    </row>
    <row r="725" spans="1:5" ht="14.25">
      <c r="A725" s="50" t="s">
        <v>966</v>
      </c>
      <c r="B725" s="50" t="s">
        <v>967</v>
      </c>
      <c r="C725" s="52">
        <v>220</v>
      </c>
      <c r="D725" s="52"/>
      <c r="E725" s="52">
        <f t="shared" si="7"/>
        <v>-220</v>
      </c>
    </row>
    <row r="726" spans="1:5" ht="14.25">
      <c r="A726" s="50" t="s">
        <v>968</v>
      </c>
      <c r="B726" s="50" t="s">
        <v>969</v>
      </c>
      <c r="C726" s="52">
        <v>6</v>
      </c>
      <c r="D726" s="52"/>
      <c r="E726" s="52">
        <f t="shared" si="7"/>
        <v>-6</v>
      </c>
    </row>
    <row r="727" spans="1:5" ht="14.25">
      <c r="A727" s="50" t="s">
        <v>970</v>
      </c>
      <c r="B727" s="51" t="s">
        <v>971</v>
      </c>
      <c r="C727" s="52">
        <f>SUM(C728:C730)</f>
        <v>5</v>
      </c>
      <c r="D727" s="52">
        <f>SUM(D728:D730)</f>
        <v>132</v>
      </c>
      <c r="E727" s="52">
        <f t="shared" si="7"/>
        <v>127</v>
      </c>
    </row>
    <row r="728" spans="1:5" ht="14.25">
      <c r="A728" s="50" t="s">
        <v>972</v>
      </c>
      <c r="B728" s="50" t="s">
        <v>973</v>
      </c>
      <c r="C728" s="52">
        <v>5</v>
      </c>
      <c r="D728" s="52">
        <v>132</v>
      </c>
      <c r="E728" s="52">
        <f t="shared" si="7"/>
        <v>127</v>
      </c>
    </row>
    <row r="729" spans="1:5" ht="14.25">
      <c r="A729" s="50" t="s">
        <v>974</v>
      </c>
      <c r="B729" s="50" t="s">
        <v>975</v>
      </c>
      <c r="C729" s="52"/>
      <c r="D729" s="52"/>
      <c r="E729" s="52"/>
    </row>
    <row r="730" spans="1:5" ht="14.25">
      <c r="A730" s="50" t="s">
        <v>976</v>
      </c>
      <c r="B730" s="50" t="s">
        <v>977</v>
      </c>
      <c r="C730" s="52"/>
      <c r="D730" s="52"/>
      <c r="E730" s="52"/>
    </row>
    <row r="731" spans="1:5" ht="14.25">
      <c r="A731" s="50" t="s">
        <v>978</v>
      </c>
      <c r="B731" s="51" t="s">
        <v>979</v>
      </c>
      <c r="C731" s="52">
        <f>SUM(C732:C733)</f>
        <v>18</v>
      </c>
      <c r="D731" s="52">
        <f>SUM(D732:D733)</f>
        <v>18</v>
      </c>
      <c r="E731" s="52">
        <f t="shared" si="7"/>
        <v>0</v>
      </c>
    </row>
    <row r="732" spans="1:5" ht="14.25">
      <c r="A732" s="50" t="s">
        <v>980</v>
      </c>
      <c r="B732" s="50" t="s">
        <v>981</v>
      </c>
      <c r="C732" s="52">
        <v>18</v>
      </c>
      <c r="D732" s="52">
        <v>18</v>
      </c>
      <c r="E732" s="52">
        <f t="shared" si="7"/>
        <v>0</v>
      </c>
    </row>
    <row r="733" spans="1:5" ht="14.25">
      <c r="A733" s="50" t="s">
        <v>982</v>
      </c>
      <c r="B733" s="50" t="s">
        <v>983</v>
      </c>
      <c r="C733" s="52"/>
      <c r="D733" s="52"/>
      <c r="E733" s="52"/>
    </row>
    <row r="734" spans="1:5" ht="14.25">
      <c r="A734" s="58" t="s">
        <v>984</v>
      </c>
      <c r="B734" s="51" t="s">
        <v>985</v>
      </c>
      <c r="C734" s="52">
        <f>SUM(C735:C742)</f>
        <v>99</v>
      </c>
      <c r="D734" s="52">
        <f>SUM(D735:D742)</f>
        <v>286</v>
      </c>
      <c r="E734" s="52">
        <f t="shared" si="7"/>
        <v>187</v>
      </c>
    </row>
    <row r="735" spans="1:5" ht="14.25">
      <c r="A735" s="58" t="s">
        <v>986</v>
      </c>
      <c r="B735" s="58" t="s">
        <v>39</v>
      </c>
      <c r="C735" s="52">
        <v>97</v>
      </c>
      <c r="D735" s="52">
        <v>126</v>
      </c>
      <c r="E735" s="52">
        <f t="shared" si="7"/>
        <v>29</v>
      </c>
    </row>
    <row r="736" spans="1:5" ht="14.25">
      <c r="A736" s="58" t="s">
        <v>987</v>
      </c>
      <c r="B736" s="58" t="s">
        <v>41</v>
      </c>
      <c r="C736" s="52"/>
      <c r="D736" s="52"/>
      <c r="E736" s="52"/>
    </row>
    <row r="737" spans="1:5" ht="14.25">
      <c r="A737" s="58" t="s">
        <v>988</v>
      </c>
      <c r="B737" s="58" t="s">
        <v>43</v>
      </c>
      <c r="C737" s="52"/>
      <c r="D737" s="52"/>
      <c r="E737" s="52"/>
    </row>
    <row r="738" spans="1:5" ht="14.25">
      <c r="A738" s="58" t="s">
        <v>989</v>
      </c>
      <c r="B738" s="58" t="s">
        <v>268</v>
      </c>
      <c r="C738" s="52"/>
      <c r="D738" s="52"/>
      <c r="E738" s="52"/>
    </row>
    <row r="739" spans="1:5" ht="14.25">
      <c r="A739" s="58" t="s">
        <v>990</v>
      </c>
      <c r="B739" s="58" t="s">
        <v>991</v>
      </c>
      <c r="C739" s="52">
        <v>2</v>
      </c>
      <c r="D739" s="52"/>
      <c r="E739" s="52">
        <f t="shared" si="7"/>
        <v>-2</v>
      </c>
    </row>
    <row r="740" spans="1:5" ht="14.25">
      <c r="A740" s="58" t="s">
        <v>992</v>
      </c>
      <c r="B740" s="58" t="s">
        <v>993</v>
      </c>
      <c r="C740" s="52"/>
      <c r="D740" s="52"/>
      <c r="E740" s="52"/>
    </row>
    <row r="741" spans="1:5" ht="14.25">
      <c r="A741" s="58" t="s">
        <v>994</v>
      </c>
      <c r="B741" s="58" t="s">
        <v>47</v>
      </c>
      <c r="C741" s="52"/>
      <c r="D741" s="52"/>
      <c r="E741" s="52"/>
    </row>
    <row r="742" spans="1:5" ht="14.25">
      <c r="A742" s="58" t="s">
        <v>995</v>
      </c>
      <c r="B742" s="58" t="s">
        <v>996</v>
      </c>
      <c r="C742" s="52"/>
      <c r="D742" s="52">
        <v>160</v>
      </c>
      <c r="E742" s="52">
        <f t="shared" si="7"/>
        <v>160</v>
      </c>
    </row>
    <row r="743" spans="1:5" ht="14.25">
      <c r="A743" s="58" t="s">
        <v>997</v>
      </c>
      <c r="B743" s="51" t="s">
        <v>998</v>
      </c>
      <c r="C743" s="52">
        <f>SUM(C744:C744)</f>
        <v>60</v>
      </c>
      <c r="D743" s="52">
        <f>SUM(D744:D744)</f>
        <v>72</v>
      </c>
      <c r="E743" s="52">
        <f t="shared" si="7"/>
        <v>12</v>
      </c>
    </row>
    <row r="744" spans="1:5" ht="14.25">
      <c r="A744" s="58" t="s">
        <v>999</v>
      </c>
      <c r="B744" s="58" t="s">
        <v>1000</v>
      </c>
      <c r="C744" s="52">
        <v>60</v>
      </c>
      <c r="D744" s="52">
        <v>72</v>
      </c>
      <c r="E744" s="52">
        <f t="shared" si="7"/>
        <v>12</v>
      </c>
    </row>
    <row r="745" spans="1:5" ht="14.25">
      <c r="A745" s="50" t="s">
        <v>1001</v>
      </c>
      <c r="B745" s="51" t="s">
        <v>1002</v>
      </c>
      <c r="C745" s="52">
        <f>SUM(C746:C746)</f>
        <v>35</v>
      </c>
      <c r="D745" s="52">
        <f>SUM(D746:D746)</f>
        <v>35</v>
      </c>
      <c r="E745" s="52">
        <f t="shared" si="7"/>
        <v>0</v>
      </c>
    </row>
    <row r="746" spans="1:5" ht="14.25">
      <c r="A746" s="50">
        <v>2109999</v>
      </c>
      <c r="B746" s="50" t="s">
        <v>1003</v>
      </c>
      <c r="C746" s="52">
        <v>35</v>
      </c>
      <c r="D746" s="52">
        <v>35</v>
      </c>
      <c r="E746" s="52">
        <f t="shared" si="7"/>
        <v>0</v>
      </c>
    </row>
    <row r="747" spans="1:5" ht="14.25">
      <c r="A747" s="54" t="s">
        <v>1004</v>
      </c>
      <c r="B747" s="59" t="s">
        <v>1005</v>
      </c>
      <c r="C747" s="53">
        <f>C748+C758+C762+C771+C776+C783+C789+C792+C795+C797+C799+C805+C807+C809+C824</f>
        <v>776</v>
      </c>
      <c r="D747" s="53">
        <f>D748+D758+D762+D771+D776+D783+D789+D792+D795+D797+D799+D805+D807+D809+D824</f>
        <v>2000</v>
      </c>
      <c r="E747" s="52">
        <f t="shared" si="7"/>
        <v>1224</v>
      </c>
    </row>
    <row r="748" spans="1:5" ht="14.25">
      <c r="A748" s="50" t="s">
        <v>1006</v>
      </c>
      <c r="B748" s="51" t="s">
        <v>1007</v>
      </c>
      <c r="C748" s="52">
        <f>SUM(C749:C757)</f>
        <v>153</v>
      </c>
      <c r="D748" s="52">
        <f>SUM(D749:D757)</f>
        <v>153</v>
      </c>
      <c r="E748" s="52">
        <f t="shared" si="7"/>
        <v>0</v>
      </c>
    </row>
    <row r="749" spans="1:5" ht="14.25">
      <c r="A749" s="50" t="s">
        <v>1008</v>
      </c>
      <c r="B749" s="50" t="s">
        <v>2551</v>
      </c>
      <c r="C749" s="52">
        <v>153</v>
      </c>
      <c r="D749" s="52">
        <v>153</v>
      </c>
      <c r="E749" s="52">
        <f t="shared" si="7"/>
        <v>0</v>
      </c>
    </row>
    <row r="750" spans="1:5" ht="14.25">
      <c r="A750" s="50" t="s">
        <v>1009</v>
      </c>
      <c r="B750" s="50" t="s">
        <v>2553</v>
      </c>
      <c r="C750" s="52"/>
      <c r="D750" s="52"/>
      <c r="E750" s="52"/>
    </row>
    <row r="751" spans="1:5" ht="14.25">
      <c r="A751" s="50" t="s">
        <v>1010</v>
      </c>
      <c r="B751" s="50" t="s">
        <v>2555</v>
      </c>
      <c r="C751" s="52"/>
      <c r="D751" s="52"/>
      <c r="E751" s="52"/>
    </row>
    <row r="752" spans="1:5" ht="14.25">
      <c r="A752" s="50" t="s">
        <v>1011</v>
      </c>
      <c r="B752" s="50" t="s">
        <v>1012</v>
      </c>
      <c r="C752" s="52"/>
      <c r="D752" s="52"/>
      <c r="E752" s="52"/>
    </row>
    <row r="753" spans="1:5" ht="14.25">
      <c r="A753" s="50" t="s">
        <v>1013</v>
      </c>
      <c r="B753" s="50" t="s">
        <v>1014</v>
      </c>
      <c r="C753" s="52"/>
      <c r="D753" s="52"/>
      <c r="E753" s="52"/>
    </row>
    <row r="754" spans="1:5" ht="14.25">
      <c r="A754" s="50" t="s">
        <v>1015</v>
      </c>
      <c r="B754" s="50" t="s">
        <v>1016</v>
      </c>
      <c r="C754" s="52"/>
      <c r="D754" s="52"/>
      <c r="E754" s="52"/>
    </row>
    <row r="755" spans="1:5" ht="14.25">
      <c r="A755" s="50" t="s">
        <v>1017</v>
      </c>
      <c r="B755" s="50" t="s">
        <v>1018</v>
      </c>
      <c r="C755" s="52"/>
      <c r="D755" s="52"/>
      <c r="E755" s="52"/>
    </row>
    <row r="756" spans="1:5" ht="14.25">
      <c r="A756" s="50" t="s">
        <v>1019</v>
      </c>
      <c r="B756" s="50" t="s">
        <v>1020</v>
      </c>
      <c r="C756" s="52"/>
      <c r="D756" s="52"/>
      <c r="E756" s="52"/>
    </row>
    <row r="757" spans="1:5" ht="14.25">
      <c r="A757" s="50" t="s">
        <v>1021</v>
      </c>
      <c r="B757" s="50" t="s">
        <v>1022</v>
      </c>
      <c r="C757" s="52"/>
      <c r="D757" s="52"/>
      <c r="E757" s="52"/>
    </row>
    <row r="758" spans="1:5" ht="14.25">
      <c r="A758" s="50" t="s">
        <v>1023</v>
      </c>
      <c r="B758" s="51" t="s">
        <v>1024</v>
      </c>
      <c r="C758" s="52">
        <f>SUM(C759:C761)</f>
        <v>0</v>
      </c>
      <c r="D758" s="52">
        <f>SUM(D759:D761)</f>
        <v>0</v>
      </c>
      <c r="E758" s="52">
        <f t="shared" si="7"/>
        <v>0</v>
      </c>
    </row>
    <row r="759" spans="1:5" ht="14.25">
      <c r="A759" s="50" t="s">
        <v>1025</v>
      </c>
      <c r="B759" s="50" t="s">
        <v>1026</v>
      </c>
      <c r="C759" s="52"/>
      <c r="D759" s="52"/>
      <c r="E759" s="52"/>
    </row>
    <row r="760" spans="1:5" ht="14.25">
      <c r="A760" s="50" t="s">
        <v>1027</v>
      </c>
      <c r="B760" s="50" t="s">
        <v>1028</v>
      </c>
      <c r="C760" s="52"/>
      <c r="D760" s="52"/>
      <c r="E760" s="52"/>
    </row>
    <row r="761" spans="1:5" ht="14.25">
      <c r="A761" s="50" t="s">
        <v>1029</v>
      </c>
      <c r="B761" s="50" t="s">
        <v>1030</v>
      </c>
      <c r="C761" s="52"/>
      <c r="D761" s="52"/>
      <c r="E761" s="52"/>
    </row>
    <row r="762" spans="1:5" ht="14.25">
      <c r="A762" s="50" t="s">
        <v>1031</v>
      </c>
      <c r="B762" s="51" t="s">
        <v>1032</v>
      </c>
      <c r="C762" s="52">
        <f>SUM(C763:C770)</f>
        <v>80</v>
      </c>
      <c r="D762" s="52">
        <f>SUM(D763:D770)</f>
        <v>948</v>
      </c>
      <c r="E762" s="52">
        <f t="shared" si="7"/>
        <v>868</v>
      </c>
    </row>
    <row r="763" spans="1:5" ht="14.25">
      <c r="A763" s="50" t="s">
        <v>1033</v>
      </c>
      <c r="B763" s="50" t="s">
        <v>1034</v>
      </c>
      <c r="C763" s="52">
        <v>20</v>
      </c>
      <c r="D763" s="52">
        <v>23</v>
      </c>
      <c r="E763" s="52">
        <f t="shared" si="7"/>
        <v>3</v>
      </c>
    </row>
    <row r="764" spans="1:5" ht="14.25">
      <c r="A764" s="50" t="s">
        <v>1035</v>
      </c>
      <c r="B764" s="50" t="s">
        <v>1036</v>
      </c>
      <c r="C764" s="52">
        <v>60</v>
      </c>
      <c r="D764" s="52">
        <v>580</v>
      </c>
      <c r="E764" s="52">
        <f t="shared" si="7"/>
        <v>520</v>
      </c>
    </row>
    <row r="765" spans="1:5" ht="14.25">
      <c r="A765" s="50" t="s">
        <v>1037</v>
      </c>
      <c r="B765" s="50" t="s">
        <v>1038</v>
      </c>
      <c r="C765" s="52"/>
      <c r="D765" s="52"/>
      <c r="E765" s="52"/>
    </row>
    <row r="766" spans="1:5" ht="14.25">
      <c r="A766" s="50" t="s">
        <v>1039</v>
      </c>
      <c r="B766" s="50" t="s">
        <v>1040</v>
      </c>
      <c r="C766" s="52"/>
      <c r="D766" s="52"/>
      <c r="E766" s="52"/>
    </row>
    <row r="767" spans="1:5" ht="14.25">
      <c r="A767" s="50" t="s">
        <v>1041</v>
      </c>
      <c r="B767" s="50" t="s">
        <v>1042</v>
      </c>
      <c r="C767" s="52"/>
      <c r="D767" s="52"/>
      <c r="E767" s="52"/>
    </row>
    <row r="768" spans="1:5" ht="14.25">
      <c r="A768" s="50" t="s">
        <v>1043</v>
      </c>
      <c r="B768" s="50" t="s">
        <v>1044</v>
      </c>
      <c r="C768" s="52"/>
      <c r="D768" s="52"/>
      <c r="E768" s="52"/>
    </row>
    <row r="769" spans="1:5" ht="14.25">
      <c r="A769" s="50" t="s">
        <v>1045</v>
      </c>
      <c r="B769" s="50" t="s">
        <v>1046</v>
      </c>
      <c r="C769" s="52"/>
      <c r="D769" s="52"/>
      <c r="E769" s="52"/>
    </row>
    <row r="770" spans="1:5" ht="14.25">
      <c r="A770" s="50" t="s">
        <v>1047</v>
      </c>
      <c r="B770" s="50" t="s">
        <v>1048</v>
      </c>
      <c r="C770" s="52"/>
      <c r="D770" s="52">
        <v>345</v>
      </c>
      <c r="E770" s="52">
        <f t="shared" si="7"/>
        <v>345</v>
      </c>
    </row>
    <row r="771" spans="1:5" ht="14.25">
      <c r="A771" s="50" t="s">
        <v>1049</v>
      </c>
      <c r="B771" s="51" t="s">
        <v>1050</v>
      </c>
      <c r="C771" s="52">
        <f>SUM(C772:C775)</f>
        <v>13</v>
      </c>
      <c r="D771" s="52">
        <f>SUM(D772:D775)</f>
        <v>30</v>
      </c>
      <c r="E771" s="52">
        <f t="shared" si="7"/>
        <v>17</v>
      </c>
    </row>
    <row r="772" spans="1:5" ht="14.25">
      <c r="A772" s="50" t="s">
        <v>1051</v>
      </c>
      <c r="B772" s="50" t="s">
        <v>1052</v>
      </c>
      <c r="C772" s="52">
        <v>10</v>
      </c>
      <c r="D772" s="52">
        <v>27</v>
      </c>
      <c r="E772" s="52">
        <f t="shared" si="7"/>
        <v>17</v>
      </c>
    </row>
    <row r="773" spans="1:5" ht="14.25">
      <c r="A773" s="50" t="s">
        <v>1053</v>
      </c>
      <c r="B773" s="50" t="s">
        <v>1054</v>
      </c>
      <c r="C773" s="52"/>
      <c r="D773" s="52"/>
      <c r="E773" s="52"/>
    </row>
    <row r="774" spans="1:5" ht="14.25">
      <c r="A774" s="50" t="s">
        <v>1055</v>
      </c>
      <c r="B774" s="50" t="s">
        <v>1056</v>
      </c>
      <c r="C774" s="52"/>
      <c r="D774" s="52"/>
      <c r="E774" s="52"/>
    </row>
    <row r="775" spans="1:5" ht="14.25">
      <c r="A775" s="50" t="s">
        <v>1057</v>
      </c>
      <c r="B775" s="50" t="s">
        <v>1058</v>
      </c>
      <c r="C775" s="52">
        <v>3</v>
      </c>
      <c r="D775" s="52">
        <v>3</v>
      </c>
      <c r="E775" s="52">
        <f>D775-C775</f>
        <v>0</v>
      </c>
    </row>
    <row r="776" spans="1:5" ht="14.25">
      <c r="A776" s="50" t="s">
        <v>1059</v>
      </c>
      <c r="B776" s="51" t="s">
        <v>1060</v>
      </c>
      <c r="C776" s="52">
        <f>SUM(C777:C782)</f>
        <v>500</v>
      </c>
      <c r="D776" s="52">
        <f>SUM(D777:D782)</f>
        <v>839</v>
      </c>
      <c r="E776" s="52">
        <f>D776-C776</f>
        <v>339</v>
      </c>
    </row>
    <row r="777" spans="1:5" ht="14.25">
      <c r="A777" s="50" t="s">
        <v>1061</v>
      </c>
      <c r="B777" s="50" t="s">
        <v>1062</v>
      </c>
      <c r="C777" s="52">
        <v>500</v>
      </c>
      <c r="D777" s="52">
        <v>500</v>
      </c>
      <c r="E777" s="52">
        <f>D777-C777</f>
        <v>0</v>
      </c>
    </row>
    <row r="778" spans="1:5" ht="14.25">
      <c r="A778" s="50" t="s">
        <v>1063</v>
      </c>
      <c r="B778" s="50" t="s">
        <v>1064</v>
      </c>
      <c r="C778" s="52"/>
      <c r="D778" s="52"/>
      <c r="E778" s="52"/>
    </row>
    <row r="779" spans="1:5" ht="14.25">
      <c r="A779" s="50" t="s">
        <v>1065</v>
      </c>
      <c r="B779" s="50" t="s">
        <v>1066</v>
      </c>
      <c r="C779" s="52"/>
      <c r="D779" s="52"/>
      <c r="E779" s="52"/>
    </row>
    <row r="780" spans="1:5" ht="14.25">
      <c r="A780" s="50" t="s">
        <v>1067</v>
      </c>
      <c r="B780" s="50" t="s">
        <v>1068</v>
      </c>
      <c r="C780" s="52"/>
      <c r="D780" s="52"/>
      <c r="E780" s="52"/>
    </row>
    <row r="781" spans="1:5" ht="14.25">
      <c r="A781" s="58" t="s">
        <v>1069</v>
      </c>
      <c r="B781" s="58" t="s">
        <v>1070</v>
      </c>
      <c r="C781" s="52"/>
      <c r="D781" s="52"/>
      <c r="E781" s="52"/>
    </row>
    <row r="782" spans="1:5" ht="14.25">
      <c r="A782" s="50" t="s">
        <v>1071</v>
      </c>
      <c r="B782" s="50" t="s">
        <v>1072</v>
      </c>
      <c r="C782" s="52"/>
      <c r="D782" s="52">
        <v>339</v>
      </c>
      <c r="E782" s="52">
        <f>D782-C782</f>
        <v>339</v>
      </c>
    </row>
    <row r="783" spans="1:5" ht="14.25">
      <c r="A783" s="50" t="s">
        <v>1073</v>
      </c>
      <c r="B783" s="51" t="s">
        <v>1074</v>
      </c>
      <c r="C783" s="52">
        <f>SUM(C784:C788)</f>
        <v>0</v>
      </c>
      <c r="D783" s="52">
        <f>SUM(D784:D788)</f>
        <v>0</v>
      </c>
      <c r="E783" s="52">
        <f>D783-C783</f>
        <v>0</v>
      </c>
    </row>
    <row r="784" spans="1:5" ht="14.25">
      <c r="A784" s="50" t="s">
        <v>1075</v>
      </c>
      <c r="B784" s="50" t="s">
        <v>1076</v>
      </c>
      <c r="C784" s="52"/>
      <c r="D784" s="52"/>
      <c r="E784" s="52"/>
    </row>
    <row r="785" spans="1:5" ht="14.25">
      <c r="A785" s="50" t="s">
        <v>1077</v>
      </c>
      <c r="B785" s="50" t="s">
        <v>1078</v>
      </c>
      <c r="C785" s="52"/>
      <c r="D785" s="52"/>
      <c r="E785" s="52"/>
    </row>
    <row r="786" spans="1:5" ht="14.25">
      <c r="A786" s="50" t="s">
        <v>1079</v>
      </c>
      <c r="B786" s="50" t="s">
        <v>1080</v>
      </c>
      <c r="C786" s="52"/>
      <c r="D786" s="52"/>
      <c r="E786" s="52"/>
    </row>
    <row r="787" spans="1:5" ht="14.25">
      <c r="A787" s="50" t="s">
        <v>1081</v>
      </c>
      <c r="B787" s="50" t="s">
        <v>1082</v>
      </c>
      <c r="C787" s="52"/>
      <c r="D787" s="52"/>
      <c r="E787" s="52"/>
    </row>
    <row r="788" spans="1:5" ht="14.25">
      <c r="A788" s="50" t="s">
        <v>1083</v>
      </c>
      <c r="B788" s="50" t="s">
        <v>1084</v>
      </c>
      <c r="C788" s="52"/>
      <c r="D788" s="52"/>
      <c r="E788" s="52"/>
    </row>
    <row r="789" spans="1:5" ht="14.25">
      <c r="A789" s="50" t="s">
        <v>1085</v>
      </c>
      <c r="B789" s="51" t="s">
        <v>1086</v>
      </c>
      <c r="C789" s="52">
        <f>SUM(C790:C791)</f>
        <v>0</v>
      </c>
      <c r="D789" s="52">
        <f>SUM(D790:D791)</f>
        <v>0</v>
      </c>
      <c r="E789" s="52">
        <f>D789-C789</f>
        <v>0</v>
      </c>
    </row>
    <row r="790" spans="1:5" ht="14.25">
      <c r="A790" s="50" t="s">
        <v>1087</v>
      </c>
      <c r="B790" s="50" t="s">
        <v>1088</v>
      </c>
      <c r="C790" s="52"/>
      <c r="D790" s="52"/>
      <c r="E790" s="52"/>
    </row>
    <row r="791" spans="1:5" ht="14.25">
      <c r="A791" s="50" t="s">
        <v>1089</v>
      </c>
      <c r="B791" s="50" t="s">
        <v>1090</v>
      </c>
      <c r="C791" s="52"/>
      <c r="D791" s="52"/>
      <c r="E791" s="52"/>
    </row>
    <row r="792" spans="1:5" ht="14.25">
      <c r="A792" s="50" t="s">
        <v>1091</v>
      </c>
      <c r="B792" s="51" t="s">
        <v>1092</v>
      </c>
      <c r="C792" s="52">
        <f>SUM(C793:C794)</f>
        <v>0</v>
      </c>
      <c r="D792" s="52">
        <f>SUM(D793:D794)</f>
        <v>0</v>
      </c>
      <c r="E792" s="52">
        <f>D792-C792</f>
        <v>0</v>
      </c>
    </row>
    <row r="793" spans="1:5" ht="14.25">
      <c r="A793" s="50" t="s">
        <v>1093</v>
      </c>
      <c r="B793" s="50" t="s">
        <v>1094</v>
      </c>
      <c r="C793" s="52"/>
      <c r="D793" s="52"/>
      <c r="E793" s="52"/>
    </row>
    <row r="794" spans="1:5" ht="14.25">
      <c r="A794" s="50" t="s">
        <v>1095</v>
      </c>
      <c r="B794" s="50" t="s">
        <v>1096</v>
      </c>
      <c r="C794" s="52"/>
      <c r="D794" s="52"/>
      <c r="E794" s="52"/>
    </row>
    <row r="795" spans="1:5" ht="14.25">
      <c r="A795" s="50" t="s">
        <v>1097</v>
      </c>
      <c r="B795" s="51" t="s">
        <v>1098</v>
      </c>
      <c r="C795" s="52">
        <f>SUM(C796:C796)</f>
        <v>0</v>
      </c>
      <c r="D795" s="52">
        <f>SUM(D796:D796)</f>
        <v>0</v>
      </c>
      <c r="E795" s="52">
        <f>D795-C795</f>
        <v>0</v>
      </c>
    </row>
    <row r="796" spans="1:5" ht="14.25">
      <c r="A796" s="50" t="s">
        <v>1099</v>
      </c>
      <c r="B796" s="50" t="s">
        <v>1100</v>
      </c>
      <c r="C796" s="52"/>
      <c r="D796" s="52"/>
      <c r="E796" s="52"/>
    </row>
    <row r="797" spans="1:5" ht="14.25">
      <c r="A797" s="50" t="s">
        <v>1101</v>
      </c>
      <c r="B797" s="51" t="s">
        <v>1102</v>
      </c>
      <c r="C797" s="52">
        <f>SUM(C798:C798)</f>
        <v>0</v>
      </c>
      <c r="D797" s="52">
        <f>SUM(D798:D798)</f>
        <v>0</v>
      </c>
      <c r="E797" s="52">
        <f>D797-C797</f>
        <v>0</v>
      </c>
    </row>
    <row r="798" spans="1:5" ht="14.25">
      <c r="A798" s="50" t="s">
        <v>1103</v>
      </c>
      <c r="B798" s="50" t="s">
        <v>1104</v>
      </c>
      <c r="C798" s="52"/>
      <c r="D798" s="52"/>
      <c r="E798" s="52"/>
    </row>
    <row r="799" spans="1:5" ht="14.25">
      <c r="A799" s="50" t="s">
        <v>1105</v>
      </c>
      <c r="B799" s="51" t="s">
        <v>1106</v>
      </c>
      <c r="C799" s="52">
        <f>SUM(C800:C804)</f>
        <v>30</v>
      </c>
      <c r="D799" s="52">
        <f>SUM(D800:D804)</f>
        <v>30</v>
      </c>
      <c r="E799" s="52">
        <f>D799-C799</f>
        <v>0</v>
      </c>
    </row>
    <row r="800" spans="1:5" ht="14.25">
      <c r="A800" s="50" t="s">
        <v>1107</v>
      </c>
      <c r="B800" s="50" t="s">
        <v>1108</v>
      </c>
      <c r="C800" s="52">
        <v>18</v>
      </c>
      <c r="D800" s="52">
        <v>18</v>
      </c>
      <c r="E800" s="52">
        <f>D800-C800</f>
        <v>0</v>
      </c>
    </row>
    <row r="801" spans="1:5" ht="14.25">
      <c r="A801" s="50" t="s">
        <v>1109</v>
      </c>
      <c r="B801" s="50" t="s">
        <v>1110</v>
      </c>
      <c r="C801" s="52">
        <v>12</v>
      </c>
      <c r="D801" s="52">
        <v>12</v>
      </c>
      <c r="E801" s="52">
        <f>D801-C801</f>
        <v>0</v>
      </c>
    </row>
    <row r="802" spans="1:5" ht="14.25">
      <c r="A802" s="50" t="s">
        <v>1111</v>
      </c>
      <c r="B802" s="50" t="s">
        <v>1112</v>
      </c>
      <c r="C802" s="52"/>
      <c r="D802" s="52"/>
      <c r="E802" s="52"/>
    </row>
    <row r="803" spans="1:5" ht="14.25">
      <c r="A803" s="50" t="s">
        <v>1113</v>
      </c>
      <c r="B803" s="50" t="s">
        <v>1114</v>
      </c>
      <c r="C803" s="52"/>
      <c r="D803" s="52"/>
      <c r="E803" s="52"/>
    </row>
    <row r="804" spans="1:5" ht="14.25">
      <c r="A804" s="50" t="s">
        <v>1115</v>
      </c>
      <c r="B804" s="50" t="s">
        <v>1116</v>
      </c>
      <c r="C804" s="52"/>
      <c r="D804" s="52"/>
      <c r="E804" s="52"/>
    </row>
    <row r="805" spans="1:5" ht="14.25">
      <c r="A805" s="50" t="s">
        <v>1117</v>
      </c>
      <c r="B805" s="51" t="s">
        <v>1118</v>
      </c>
      <c r="C805" s="52">
        <f>SUM(C806:C806)</f>
        <v>0</v>
      </c>
      <c r="D805" s="52">
        <f>SUM(D806:D806)</f>
        <v>0</v>
      </c>
      <c r="E805" s="52">
        <f>D805-C805</f>
        <v>0</v>
      </c>
    </row>
    <row r="806" spans="1:5" ht="14.25">
      <c r="A806" s="50" t="s">
        <v>1119</v>
      </c>
      <c r="B806" s="50" t="s">
        <v>1120</v>
      </c>
      <c r="C806" s="52"/>
      <c r="D806" s="52"/>
      <c r="E806" s="52"/>
    </row>
    <row r="807" spans="1:5" ht="14.25">
      <c r="A807" s="50" t="s">
        <v>1121</v>
      </c>
      <c r="B807" s="51" t="s">
        <v>1122</v>
      </c>
      <c r="C807" s="52">
        <f>SUM(C808:C808)</f>
        <v>0</v>
      </c>
      <c r="D807" s="52">
        <f>SUM(D808:D808)</f>
        <v>0</v>
      </c>
      <c r="E807" s="52">
        <f>D807-C807</f>
        <v>0</v>
      </c>
    </row>
    <row r="808" spans="1:5" ht="14.25">
      <c r="A808" s="50" t="s">
        <v>1123</v>
      </c>
      <c r="B808" s="50" t="s">
        <v>1124</v>
      </c>
      <c r="C808" s="52"/>
      <c r="D808" s="52"/>
      <c r="E808" s="52"/>
    </row>
    <row r="809" spans="1:5" ht="14.25">
      <c r="A809" s="50" t="s">
        <v>1125</v>
      </c>
      <c r="B809" s="51" t="s">
        <v>1126</v>
      </c>
      <c r="C809" s="52">
        <f>SUM(C810:C823)</f>
        <v>0</v>
      </c>
      <c r="D809" s="52">
        <f>SUM(D810:D823)</f>
        <v>0</v>
      </c>
      <c r="E809" s="52">
        <f>D809-C809</f>
        <v>0</v>
      </c>
    </row>
    <row r="810" spans="1:5" ht="14.25">
      <c r="A810" s="50" t="s">
        <v>1127</v>
      </c>
      <c r="B810" s="50" t="s">
        <v>2551</v>
      </c>
      <c r="C810" s="52"/>
      <c r="D810" s="52"/>
      <c r="E810" s="52"/>
    </row>
    <row r="811" spans="1:5" ht="14.25">
      <c r="A811" s="50" t="s">
        <v>1128</v>
      </c>
      <c r="B811" s="50" t="s">
        <v>2553</v>
      </c>
      <c r="C811" s="52"/>
      <c r="D811" s="52"/>
      <c r="E811" s="52"/>
    </row>
    <row r="812" spans="1:5" ht="14.25">
      <c r="A812" s="50" t="s">
        <v>1129</v>
      </c>
      <c r="B812" s="50" t="s">
        <v>2555</v>
      </c>
      <c r="C812" s="52"/>
      <c r="D812" s="52"/>
      <c r="E812" s="52"/>
    </row>
    <row r="813" spans="1:5" ht="14.25">
      <c r="A813" s="50" t="s">
        <v>1130</v>
      </c>
      <c r="B813" s="50" t="s">
        <v>1131</v>
      </c>
      <c r="C813" s="52"/>
      <c r="D813" s="52"/>
      <c r="E813" s="52"/>
    </row>
    <row r="814" spans="1:5" ht="14.25">
      <c r="A814" s="50" t="s">
        <v>1132</v>
      </c>
      <c r="B814" s="50" t="s">
        <v>1133</v>
      </c>
      <c r="C814" s="52"/>
      <c r="D814" s="52"/>
      <c r="E814" s="52"/>
    </row>
    <row r="815" spans="1:5" ht="14.25">
      <c r="A815" s="50" t="s">
        <v>1134</v>
      </c>
      <c r="B815" s="50" t="s">
        <v>1135</v>
      </c>
      <c r="C815" s="52"/>
      <c r="D815" s="52"/>
      <c r="E815" s="52"/>
    </row>
    <row r="816" spans="1:5" ht="14.25">
      <c r="A816" s="50" t="s">
        <v>1136</v>
      </c>
      <c r="B816" s="50" t="s">
        <v>1137</v>
      </c>
      <c r="C816" s="52"/>
      <c r="D816" s="52"/>
      <c r="E816" s="52"/>
    </row>
    <row r="817" spans="1:5" ht="14.25">
      <c r="A817" s="50" t="s">
        <v>1138</v>
      </c>
      <c r="B817" s="50" t="s">
        <v>1139</v>
      </c>
      <c r="C817" s="52"/>
      <c r="D817" s="52"/>
      <c r="E817" s="52"/>
    </row>
    <row r="818" spans="1:5" ht="14.25">
      <c r="A818" s="50" t="s">
        <v>1140</v>
      </c>
      <c r="B818" s="50" t="s">
        <v>1141</v>
      </c>
      <c r="C818" s="52"/>
      <c r="D818" s="52"/>
      <c r="E818" s="52"/>
    </row>
    <row r="819" spans="1:5" ht="14.25">
      <c r="A819" s="50" t="s">
        <v>1142</v>
      </c>
      <c r="B819" s="50" t="s">
        <v>1143</v>
      </c>
      <c r="C819" s="52"/>
      <c r="D819" s="52"/>
      <c r="E819" s="52"/>
    </row>
    <row r="820" spans="1:5" ht="14.25">
      <c r="A820" s="50" t="s">
        <v>1144</v>
      </c>
      <c r="B820" s="50" t="s">
        <v>2652</v>
      </c>
      <c r="C820" s="52"/>
      <c r="D820" s="52"/>
      <c r="E820" s="52"/>
    </row>
    <row r="821" spans="1:5" ht="14.25">
      <c r="A821" s="50" t="s">
        <v>1145</v>
      </c>
      <c r="B821" s="50" t="s">
        <v>1146</v>
      </c>
      <c r="C821" s="52"/>
      <c r="D821" s="52"/>
      <c r="E821" s="52"/>
    </row>
    <row r="822" spans="1:5" ht="14.25">
      <c r="A822" s="50" t="s">
        <v>1147</v>
      </c>
      <c r="B822" s="50" t="s">
        <v>2569</v>
      </c>
      <c r="C822" s="52"/>
      <c r="D822" s="52"/>
      <c r="E822" s="52"/>
    </row>
    <row r="823" spans="1:5" ht="14.25">
      <c r="A823" s="50" t="s">
        <v>1148</v>
      </c>
      <c r="B823" s="50" t="s">
        <v>1149</v>
      </c>
      <c r="C823" s="52"/>
      <c r="D823" s="52"/>
      <c r="E823" s="52"/>
    </row>
    <row r="824" spans="1:5" ht="14.25">
      <c r="A824" s="50" t="s">
        <v>1150</v>
      </c>
      <c r="B824" s="51" t="s">
        <v>1151</v>
      </c>
      <c r="C824" s="52">
        <f>SUM(C825:C825)</f>
        <v>0</v>
      </c>
      <c r="D824" s="52">
        <f>SUM(D825:D825)</f>
        <v>0</v>
      </c>
      <c r="E824" s="52">
        <f>D824-C824</f>
        <v>0</v>
      </c>
    </row>
    <row r="825" spans="1:5" ht="14.25">
      <c r="A825" s="50">
        <v>2119999</v>
      </c>
      <c r="B825" s="50" t="s">
        <v>1152</v>
      </c>
      <c r="C825" s="52"/>
      <c r="D825" s="52"/>
      <c r="E825" s="52"/>
    </row>
    <row r="826" spans="1:5" ht="14.25">
      <c r="A826" s="50" t="s">
        <v>1153</v>
      </c>
      <c r="B826" s="51" t="s">
        <v>1154</v>
      </c>
      <c r="C826" s="52">
        <f>C827+C838+C840+C843+C845+C847</f>
        <v>2857</v>
      </c>
      <c r="D826" s="52">
        <f>D827+D838+D840+D843+D845+D847</f>
        <v>3300</v>
      </c>
      <c r="E826" s="52">
        <f>D826-C826</f>
        <v>443</v>
      </c>
    </row>
    <row r="827" spans="1:5" ht="14.25">
      <c r="A827" s="50" t="s">
        <v>1155</v>
      </c>
      <c r="B827" s="51" t="s">
        <v>1156</v>
      </c>
      <c r="C827" s="52">
        <f>SUM(C828:C837)</f>
        <v>663</v>
      </c>
      <c r="D827" s="52">
        <f>SUM(D828:D837)</f>
        <v>857</v>
      </c>
      <c r="E827" s="52">
        <f>D827-C827</f>
        <v>194</v>
      </c>
    </row>
    <row r="828" spans="1:5" ht="14.25">
      <c r="A828" s="50" t="s">
        <v>1157</v>
      </c>
      <c r="B828" s="50" t="s">
        <v>2551</v>
      </c>
      <c r="C828" s="52">
        <v>243</v>
      </c>
      <c r="D828" s="52">
        <v>362</v>
      </c>
      <c r="E828" s="52">
        <f>D828-C828</f>
        <v>119</v>
      </c>
    </row>
    <row r="829" spans="1:5" ht="14.25">
      <c r="A829" s="50" t="s">
        <v>1158</v>
      </c>
      <c r="B829" s="50" t="s">
        <v>2553</v>
      </c>
      <c r="C829" s="52"/>
      <c r="D829" s="52"/>
      <c r="E829" s="52"/>
    </row>
    <row r="830" spans="1:5" ht="14.25">
      <c r="A830" s="50" t="s">
        <v>1159</v>
      </c>
      <c r="B830" s="50" t="s">
        <v>2555</v>
      </c>
      <c r="C830" s="52"/>
      <c r="D830" s="52"/>
      <c r="E830" s="52"/>
    </row>
    <row r="831" spans="1:5" ht="14.25">
      <c r="A831" s="50" t="s">
        <v>1160</v>
      </c>
      <c r="B831" s="50" t="s">
        <v>1161</v>
      </c>
      <c r="C831" s="52">
        <v>420</v>
      </c>
      <c r="D831" s="52">
        <v>495</v>
      </c>
      <c r="E831" s="52">
        <f>D831-C831</f>
        <v>75</v>
      </c>
    </row>
    <row r="832" spans="1:5" ht="14.25">
      <c r="A832" s="50" t="s">
        <v>1162</v>
      </c>
      <c r="B832" s="50" t="s">
        <v>1163</v>
      </c>
      <c r="C832" s="52"/>
      <c r="D832" s="52"/>
      <c r="E832" s="52"/>
    </row>
    <row r="833" spans="1:5" ht="14.25">
      <c r="A833" s="50" t="s">
        <v>1164</v>
      </c>
      <c r="B833" s="50" t="s">
        <v>1165</v>
      </c>
      <c r="C833" s="52"/>
      <c r="D833" s="52"/>
      <c r="E833" s="52"/>
    </row>
    <row r="834" spans="1:5" ht="14.25">
      <c r="A834" s="50" t="s">
        <v>1166</v>
      </c>
      <c r="B834" s="50" t="s">
        <v>1167</v>
      </c>
      <c r="C834" s="52"/>
      <c r="D834" s="52"/>
      <c r="E834" s="52"/>
    </row>
    <row r="835" spans="1:5" ht="14.25">
      <c r="A835" s="50" t="s">
        <v>1168</v>
      </c>
      <c r="B835" s="50" t="s">
        <v>1169</v>
      </c>
      <c r="C835" s="52"/>
      <c r="D835" s="52"/>
      <c r="E835" s="52"/>
    </row>
    <row r="836" spans="1:5" ht="14.25">
      <c r="A836" s="50" t="s">
        <v>1170</v>
      </c>
      <c r="B836" s="50" t="s">
        <v>1171</v>
      </c>
      <c r="C836" s="52"/>
      <c r="D836" s="52"/>
      <c r="E836" s="52"/>
    </row>
    <row r="837" spans="1:5" ht="14.25">
      <c r="A837" s="50" t="s">
        <v>1172</v>
      </c>
      <c r="B837" s="50" t="s">
        <v>1173</v>
      </c>
      <c r="C837" s="52"/>
      <c r="D837" s="52"/>
      <c r="E837" s="52"/>
    </row>
    <row r="838" spans="1:5" ht="14.25">
      <c r="A838" s="50" t="s">
        <v>1174</v>
      </c>
      <c r="B838" s="51" t="s">
        <v>1175</v>
      </c>
      <c r="C838" s="52">
        <f>SUM(C839:C839)</f>
        <v>20</v>
      </c>
      <c r="D838" s="52">
        <f>SUM(D839:D839)</f>
        <v>20</v>
      </c>
      <c r="E838" s="52">
        <f>D838-C838</f>
        <v>0</v>
      </c>
    </row>
    <row r="839" spans="1:5" ht="14.25">
      <c r="A839" s="50" t="s">
        <v>1176</v>
      </c>
      <c r="B839" s="50" t="s">
        <v>1177</v>
      </c>
      <c r="C839" s="52">
        <v>20</v>
      </c>
      <c r="D839" s="52">
        <v>20</v>
      </c>
      <c r="E839" s="52">
        <f>D839-C839</f>
        <v>0</v>
      </c>
    </row>
    <row r="840" spans="1:5" ht="14.25">
      <c r="A840" s="50" t="s">
        <v>1178</v>
      </c>
      <c r="B840" s="51" t="s">
        <v>1179</v>
      </c>
      <c r="C840" s="52">
        <f>SUM(C841:C842)</f>
        <v>471</v>
      </c>
      <c r="D840" s="52">
        <f>SUM(D841:D842)</f>
        <v>720</v>
      </c>
      <c r="E840" s="52">
        <f>D840-C840</f>
        <v>249</v>
      </c>
    </row>
    <row r="841" spans="1:5" ht="14.25">
      <c r="A841" s="50" t="s">
        <v>1180</v>
      </c>
      <c r="B841" s="50" t="s">
        <v>1181</v>
      </c>
      <c r="C841" s="52"/>
      <c r="D841" s="52"/>
      <c r="E841" s="52"/>
    </row>
    <row r="842" spans="1:5" ht="14.25">
      <c r="A842" s="50" t="s">
        <v>1182</v>
      </c>
      <c r="B842" s="50" t="s">
        <v>1183</v>
      </c>
      <c r="C842" s="52">
        <v>471</v>
      </c>
      <c r="D842" s="52">
        <v>720</v>
      </c>
      <c r="E842" s="52">
        <f>D842-C842</f>
        <v>249</v>
      </c>
    </row>
    <row r="843" spans="1:5" ht="14.25">
      <c r="A843" s="50" t="s">
        <v>1184</v>
      </c>
      <c r="B843" s="51" t="s">
        <v>1185</v>
      </c>
      <c r="C843" s="52">
        <f>SUM(C844:C844)</f>
        <v>1075</v>
      </c>
      <c r="D843" s="52">
        <f>SUM(D844:D844)</f>
        <v>1075</v>
      </c>
      <c r="E843" s="52">
        <f>D843-C843</f>
        <v>0</v>
      </c>
    </row>
    <row r="844" spans="1:5" ht="14.25">
      <c r="A844" s="50" t="s">
        <v>1186</v>
      </c>
      <c r="B844" s="50" t="s">
        <v>1187</v>
      </c>
      <c r="C844" s="52">
        <v>1075</v>
      </c>
      <c r="D844" s="52">
        <v>1075</v>
      </c>
      <c r="E844" s="52">
        <f>D844-C844</f>
        <v>0</v>
      </c>
    </row>
    <row r="845" spans="1:5" ht="14.25">
      <c r="A845" s="50" t="s">
        <v>1188</v>
      </c>
      <c r="B845" s="51" t="s">
        <v>1189</v>
      </c>
      <c r="C845" s="52">
        <f>SUM(C846:C846)</f>
        <v>0</v>
      </c>
      <c r="D845" s="52">
        <f>SUM(D846:D846)</f>
        <v>0</v>
      </c>
      <c r="E845" s="52">
        <f>D845-C845</f>
        <v>0</v>
      </c>
    </row>
    <row r="846" spans="1:5" ht="14.25">
      <c r="A846" s="50" t="s">
        <v>1190</v>
      </c>
      <c r="B846" s="50" t="s">
        <v>1191</v>
      </c>
      <c r="C846" s="52"/>
      <c r="D846" s="52"/>
      <c r="E846" s="52"/>
    </row>
    <row r="847" spans="1:5" ht="14.25">
      <c r="A847" s="50" t="s">
        <v>1192</v>
      </c>
      <c r="B847" s="51" t="s">
        <v>1193</v>
      </c>
      <c r="C847" s="52">
        <f>SUM(C848:C848)</f>
        <v>628</v>
      </c>
      <c r="D847" s="52">
        <f>SUM(D848:D848)</f>
        <v>628</v>
      </c>
      <c r="E847" s="52">
        <f>D847-C847</f>
        <v>0</v>
      </c>
    </row>
    <row r="848" spans="1:5" ht="14.25">
      <c r="A848" s="50">
        <v>2129999</v>
      </c>
      <c r="B848" s="50" t="s">
        <v>1194</v>
      </c>
      <c r="C848" s="52">
        <v>628</v>
      </c>
      <c r="D848" s="52">
        <v>628</v>
      </c>
      <c r="E848" s="52">
        <f>D848-C848</f>
        <v>0</v>
      </c>
    </row>
    <row r="849" spans="1:5" ht="14.25">
      <c r="A849" s="50" t="s">
        <v>1195</v>
      </c>
      <c r="B849" s="51" t="s">
        <v>1196</v>
      </c>
      <c r="C849" s="52">
        <f>C850+C876+C901+C929+C940+C947+C954+C957</f>
        <v>5801</v>
      </c>
      <c r="D849" s="52">
        <f>D850+D876+D901+D929+D940+D947+D954+D957</f>
        <v>27150</v>
      </c>
      <c r="E849" s="52">
        <f>D849-C849</f>
        <v>21349</v>
      </c>
    </row>
    <row r="850" spans="1:5" ht="14.25">
      <c r="A850" s="50" t="s">
        <v>1197</v>
      </c>
      <c r="B850" s="51" t="s">
        <v>1198</v>
      </c>
      <c r="C850" s="52">
        <f>SUM(C851:C875)</f>
        <v>538</v>
      </c>
      <c r="D850" s="52">
        <f>SUM(D851:D875)</f>
        <v>2220</v>
      </c>
      <c r="E850" s="52">
        <f>D850-C850</f>
        <v>1682</v>
      </c>
    </row>
    <row r="851" spans="1:5" ht="14.25">
      <c r="A851" s="50" t="s">
        <v>1199</v>
      </c>
      <c r="B851" s="50" t="s">
        <v>2551</v>
      </c>
      <c r="C851" s="52">
        <v>208</v>
      </c>
      <c r="D851" s="52">
        <v>208</v>
      </c>
      <c r="E851" s="52">
        <f>D851-C851</f>
        <v>0</v>
      </c>
    </row>
    <row r="852" spans="1:5" ht="14.25">
      <c r="A852" s="50" t="s">
        <v>1200</v>
      </c>
      <c r="B852" s="50" t="s">
        <v>2553</v>
      </c>
      <c r="C852" s="52"/>
      <c r="D852" s="52"/>
      <c r="E852" s="52"/>
    </row>
    <row r="853" spans="1:5" ht="14.25">
      <c r="A853" s="50" t="s">
        <v>1201</v>
      </c>
      <c r="B853" s="50" t="s">
        <v>2555</v>
      </c>
      <c r="C853" s="52"/>
      <c r="D853" s="52"/>
      <c r="E853" s="52"/>
    </row>
    <row r="854" spans="1:5" ht="14.25">
      <c r="A854" s="50" t="s">
        <v>1202</v>
      </c>
      <c r="B854" s="50" t="s">
        <v>2569</v>
      </c>
      <c r="C854" s="52">
        <v>234</v>
      </c>
      <c r="D854" s="52">
        <v>456</v>
      </c>
      <c r="E854" s="52">
        <f>D854-C854</f>
        <v>222</v>
      </c>
    </row>
    <row r="855" spans="1:5" ht="14.25">
      <c r="A855" s="50" t="s">
        <v>1203</v>
      </c>
      <c r="B855" s="50" t="s">
        <v>1204</v>
      </c>
      <c r="C855" s="52"/>
      <c r="D855" s="52"/>
      <c r="E855" s="52"/>
    </row>
    <row r="856" spans="1:5" ht="14.25">
      <c r="A856" s="50" t="s">
        <v>1205</v>
      </c>
      <c r="B856" s="50" t="s">
        <v>1206</v>
      </c>
      <c r="C856" s="52">
        <v>12</v>
      </c>
      <c r="D856" s="52">
        <v>12</v>
      </c>
      <c r="E856" s="52">
        <f>D856-C856</f>
        <v>0</v>
      </c>
    </row>
    <row r="857" spans="1:5" ht="14.25">
      <c r="A857" s="50" t="s">
        <v>1207</v>
      </c>
      <c r="B857" s="50" t="s">
        <v>1208</v>
      </c>
      <c r="C857" s="52">
        <v>6</v>
      </c>
      <c r="D857" s="52">
        <v>150</v>
      </c>
      <c r="E857" s="52">
        <f>D857-C857</f>
        <v>144</v>
      </c>
    </row>
    <row r="858" spans="1:5" ht="14.25">
      <c r="A858" s="50" t="s">
        <v>1209</v>
      </c>
      <c r="B858" s="50" t="s">
        <v>1210</v>
      </c>
      <c r="C858" s="52">
        <v>18</v>
      </c>
      <c r="D858" s="52">
        <v>18</v>
      </c>
      <c r="E858" s="52">
        <f>D858-C858</f>
        <v>0</v>
      </c>
    </row>
    <row r="859" spans="1:5" ht="14.25">
      <c r="A859" s="50" t="s">
        <v>1211</v>
      </c>
      <c r="B859" s="50" t="s">
        <v>1212</v>
      </c>
      <c r="C859" s="52"/>
      <c r="D859" s="52"/>
      <c r="E859" s="52"/>
    </row>
    <row r="860" spans="1:5" ht="14.25">
      <c r="A860" s="50" t="s">
        <v>1213</v>
      </c>
      <c r="B860" s="50" t="s">
        <v>1214</v>
      </c>
      <c r="C860" s="52"/>
      <c r="D860" s="52"/>
      <c r="E860" s="52"/>
    </row>
    <row r="861" spans="1:5" ht="14.25">
      <c r="A861" s="50" t="s">
        <v>1215</v>
      </c>
      <c r="B861" s="50" t="s">
        <v>1216</v>
      </c>
      <c r="C861" s="52"/>
      <c r="D861" s="52"/>
      <c r="E861" s="52"/>
    </row>
    <row r="862" spans="1:5" ht="14.25">
      <c r="A862" s="50" t="s">
        <v>1217</v>
      </c>
      <c r="B862" s="50" t="s">
        <v>1218</v>
      </c>
      <c r="C862" s="52"/>
      <c r="D862" s="52"/>
      <c r="E862" s="52"/>
    </row>
    <row r="863" spans="1:5" ht="14.25">
      <c r="A863" s="50" t="s">
        <v>1219</v>
      </c>
      <c r="B863" s="50" t="s">
        <v>1220</v>
      </c>
      <c r="C863" s="52">
        <v>20</v>
      </c>
      <c r="D863" s="52">
        <v>20</v>
      </c>
      <c r="E863" s="52">
        <f>D863-C863</f>
        <v>0</v>
      </c>
    </row>
    <row r="864" spans="1:5" ht="14.25">
      <c r="A864" s="50" t="s">
        <v>1221</v>
      </c>
      <c r="B864" s="50" t="s">
        <v>1222</v>
      </c>
      <c r="C864" s="52"/>
      <c r="D864" s="52"/>
      <c r="E864" s="52"/>
    </row>
    <row r="865" spans="1:5" ht="14.25">
      <c r="A865" s="50" t="s">
        <v>1223</v>
      </c>
      <c r="B865" s="50" t="s">
        <v>1224</v>
      </c>
      <c r="C865" s="52"/>
      <c r="D865" s="52"/>
      <c r="E865" s="52"/>
    </row>
    <row r="866" spans="1:5" ht="14.25">
      <c r="A866" s="50" t="s">
        <v>1225</v>
      </c>
      <c r="B866" s="50" t="s">
        <v>1226</v>
      </c>
      <c r="C866" s="52"/>
      <c r="D866" s="52">
        <v>536</v>
      </c>
      <c r="E866" s="52">
        <f>D866-C866</f>
        <v>536</v>
      </c>
    </row>
    <row r="867" spans="1:5" ht="14.25">
      <c r="A867" s="50" t="s">
        <v>1227</v>
      </c>
      <c r="B867" s="50" t="s">
        <v>1228</v>
      </c>
      <c r="C867" s="52"/>
      <c r="D867" s="52"/>
      <c r="E867" s="52"/>
    </row>
    <row r="868" spans="1:5" ht="14.25">
      <c r="A868" s="50" t="s">
        <v>1229</v>
      </c>
      <c r="B868" s="50" t="s">
        <v>1230</v>
      </c>
      <c r="C868" s="52"/>
      <c r="D868" s="52"/>
      <c r="E868" s="52"/>
    </row>
    <row r="869" spans="1:5" ht="14.25">
      <c r="A869" s="50" t="s">
        <v>1231</v>
      </c>
      <c r="B869" s="50" t="s">
        <v>1232</v>
      </c>
      <c r="C869" s="52"/>
      <c r="D869" s="52"/>
      <c r="E869" s="52"/>
    </row>
    <row r="870" spans="1:5" ht="14.25">
      <c r="A870" s="50" t="s">
        <v>1233</v>
      </c>
      <c r="B870" s="50" t="s">
        <v>1234</v>
      </c>
      <c r="C870" s="52"/>
      <c r="D870" s="52">
        <v>203</v>
      </c>
      <c r="E870" s="52">
        <f>D870-C870</f>
        <v>203</v>
      </c>
    </row>
    <row r="871" spans="1:5" ht="14.25">
      <c r="A871" s="50" t="s">
        <v>1235</v>
      </c>
      <c r="B871" s="50" t="s">
        <v>1236</v>
      </c>
      <c r="C871" s="52"/>
      <c r="D871" s="52"/>
      <c r="E871" s="52"/>
    </row>
    <row r="872" spans="1:5" ht="14.25">
      <c r="A872" s="50" t="s">
        <v>1237</v>
      </c>
      <c r="B872" s="50" t="s">
        <v>1238</v>
      </c>
      <c r="C872" s="52"/>
      <c r="D872" s="52"/>
      <c r="E872" s="52"/>
    </row>
    <row r="873" spans="1:5" ht="14.25">
      <c r="A873" s="50" t="s">
        <v>1239</v>
      </c>
      <c r="B873" s="50" t="s">
        <v>1240</v>
      </c>
      <c r="C873" s="52"/>
      <c r="D873" s="52"/>
      <c r="E873" s="52"/>
    </row>
    <row r="874" spans="1:5" ht="14.25">
      <c r="A874" s="50" t="s">
        <v>1241</v>
      </c>
      <c r="B874" s="50" t="s">
        <v>1242</v>
      </c>
      <c r="C874" s="52"/>
      <c r="D874" s="52">
        <v>424</v>
      </c>
      <c r="E874" s="52">
        <f>D874-C874</f>
        <v>424</v>
      </c>
    </row>
    <row r="875" spans="1:5" ht="14.25">
      <c r="A875" s="50" t="s">
        <v>1243</v>
      </c>
      <c r="B875" s="50" t="s">
        <v>1244</v>
      </c>
      <c r="C875" s="52">
        <v>40</v>
      </c>
      <c r="D875" s="52">
        <v>193</v>
      </c>
      <c r="E875" s="52">
        <f>D875-C875</f>
        <v>153</v>
      </c>
    </row>
    <row r="876" spans="1:5" ht="14.25">
      <c r="A876" s="50" t="s">
        <v>1245</v>
      </c>
      <c r="B876" s="51" t="s">
        <v>1246</v>
      </c>
      <c r="C876" s="52">
        <f>SUM(C877:C900)</f>
        <v>20</v>
      </c>
      <c r="D876" s="52">
        <f>SUM(D877:D900)</f>
        <v>1621</v>
      </c>
      <c r="E876" s="52">
        <f>D876-C876</f>
        <v>1601</v>
      </c>
    </row>
    <row r="877" spans="1:5" ht="14.25">
      <c r="A877" s="50" t="s">
        <v>1247</v>
      </c>
      <c r="B877" s="50" t="s">
        <v>2551</v>
      </c>
      <c r="C877" s="52"/>
      <c r="D877" s="52"/>
      <c r="E877" s="52"/>
    </row>
    <row r="878" spans="1:5" ht="14.25">
      <c r="A878" s="50" t="s">
        <v>1248</v>
      </c>
      <c r="B878" s="50" t="s">
        <v>2553</v>
      </c>
      <c r="C878" s="52"/>
      <c r="D878" s="52"/>
      <c r="E878" s="52"/>
    </row>
    <row r="879" spans="1:5" ht="14.25">
      <c r="A879" s="50" t="s">
        <v>1249</v>
      </c>
      <c r="B879" s="50" t="s">
        <v>2555</v>
      </c>
      <c r="C879" s="52"/>
      <c r="D879" s="52"/>
      <c r="E879" s="52"/>
    </row>
    <row r="880" spans="1:5" ht="14.25">
      <c r="A880" s="50" t="s">
        <v>1250</v>
      </c>
      <c r="B880" s="50" t="s">
        <v>1251</v>
      </c>
      <c r="C880" s="52"/>
      <c r="D880" s="52"/>
      <c r="E880" s="52"/>
    </row>
    <row r="881" spans="1:5" ht="14.25">
      <c r="A881" s="50" t="s">
        <v>1252</v>
      </c>
      <c r="B881" s="50" t="s">
        <v>1253</v>
      </c>
      <c r="C881" s="52"/>
      <c r="D881" s="52">
        <v>496</v>
      </c>
      <c r="E881" s="52">
        <f>D881-C881</f>
        <v>496</v>
      </c>
    </row>
    <row r="882" spans="1:5" ht="14.25">
      <c r="A882" s="50" t="s">
        <v>1254</v>
      </c>
      <c r="B882" s="50" t="s">
        <v>1255</v>
      </c>
      <c r="C882" s="52"/>
      <c r="D882" s="52"/>
      <c r="E882" s="52"/>
    </row>
    <row r="883" spans="1:5" ht="14.25">
      <c r="A883" s="50" t="s">
        <v>1256</v>
      </c>
      <c r="B883" s="50" t="s">
        <v>1257</v>
      </c>
      <c r="C883" s="52"/>
      <c r="D883" s="52">
        <v>906</v>
      </c>
      <c r="E883" s="52">
        <f>D883-C883</f>
        <v>906</v>
      </c>
    </row>
    <row r="884" spans="1:5" ht="14.25">
      <c r="A884" s="50" t="s">
        <v>1258</v>
      </c>
      <c r="B884" s="50" t="s">
        <v>1259</v>
      </c>
      <c r="C884" s="52"/>
      <c r="D884" s="52">
        <v>61</v>
      </c>
      <c r="E884" s="52">
        <f>D884-C884</f>
        <v>61</v>
      </c>
    </row>
    <row r="885" spans="1:5" ht="14.25">
      <c r="A885" s="50" t="s">
        <v>1260</v>
      </c>
      <c r="B885" s="50" t="s">
        <v>1261</v>
      </c>
      <c r="C885" s="52"/>
      <c r="D885" s="52">
        <v>3</v>
      </c>
      <c r="E885" s="52">
        <f>D885-C885</f>
        <v>3</v>
      </c>
    </row>
    <row r="886" spans="1:5" ht="14.25">
      <c r="A886" s="50" t="s">
        <v>1262</v>
      </c>
      <c r="B886" s="50" t="s">
        <v>1263</v>
      </c>
      <c r="C886" s="52"/>
      <c r="D886" s="52"/>
      <c r="E886" s="52"/>
    </row>
    <row r="887" spans="1:5" ht="14.25">
      <c r="A887" s="50" t="s">
        <v>1264</v>
      </c>
      <c r="B887" s="50" t="s">
        <v>1265</v>
      </c>
      <c r="C887" s="52"/>
      <c r="D887" s="52"/>
      <c r="E887" s="52"/>
    </row>
    <row r="888" spans="1:5" ht="14.25">
      <c r="A888" s="50" t="s">
        <v>1266</v>
      </c>
      <c r="B888" s="50" t="s">
        <v>1267</v>
      </c>
      <c r="C888" s="52"/>
      <c r="D888" s="52"/>
      <c r="E888" s="52"/>
    </row>
    <row r="889" spans="1:5" ht="14.25">
      <c r="A889" s="50" t="s">
        <v>1268</v>
      </c>
      <c r="B889" s="50" t="s">
        <v>1269</v>
      </c>
      <c r="C889" s="52"/>
      <c r="D889" s="52"/>
      <c r="E889" s="52"/>
    </row>
    <row r="890" spans="1:5" ht="14.25">
      <c r="A890" s="50" t="s">
        <v>1270</v>
      </c>
      <c r="B890" s="50" t="s">
        <v>1271</v>
      </c>
      <c r="C890" s="52"/>
      <c r="D890" s="52"/>
      <c r="E890" s="52"/>
    </row>
    <row r="891" spans="1:5" ht="14.25">
      <c r="A891" s="50" t="s">
        <v>1272</v>
      </c>
      <c r="B891" s="50" t="s">
        <v>1273</v>
      </c>
      <c r="C891" s="52"/>
      <c r="D891" s="52"/>
      <c r="E891" s="52"/>
    </row>
    <row r="892" spans="1:5" ht="14.25">
      <c r="A892" s="50" t="s">
        <v>1274</v>
      </c>
      <c r="B892" s="50" t="s">
        <v>1275</v>
      </c>
      <c r="C892" s="52"/>
      <c r="D892" s="52"/>
      <c r="E892" s="52"/>
    </row>
    <row r="893" spans="1:5" ht="14.25">
      <c r="A893" s="50" t="s">
        <v>1276</v>
      </c>
      <c r="B893" s="50" t="s">
        <v>1277</v>
      </c>
      <c r="C893" s="52"/>
      <c r="D893" s="52"/>
      <c r="E893" s="52"/>
    </row>
    <row r="894" spans="1:5" ht="14.25">
      <c r="A894" s="50" t="s">
        <v>1278</v>
      </c>
      <c r="B894" s="50" t="s">
        <v>1279</v>
      </c>
      <c r="C894" s="52"/>
      <c r="D894" s="52"/>
      <c r="E894" s="52"/>
    </row>
    <row r="895" spans="1:5" ht="14.25">
      <c r="A895" s="50" t="s">
        <v>1280</v>
      </c>
      <c r="B895" s="50" t="s">
        <v>1281</v>
      </c>
      <c r="C895" s="52"/>
      <c r="D895" s="52"/>
      <c r="E895" s="52"/>
    </row>
    <row r="896" spans="1:5" ht="14.25">
      <c r="A896" s="50" t="s">
        <v>1282</v>
      </c>
      <c r="B896" s="50" t="s">
        <v>1283</v>
      </c>
      <c r="C896" s="52"/>
      <c r="D896" s="52">
        <v>135</v>
      </c>
      <c r="E896" s="52">
        <f>D896-C896</f>
        <v>135</v>
      </c>
    </row>
    <row r="897" spans="1:5" ht="14.25">
      <c r="A897" s="50" t="s">
        <v>1284</v>
      </c>
      <c r="B897" s="58" t="s">
        <v>1285</v>
      </c>
      <c r="C897" s="52"/>
      <c r="D897" s="52"/>
      <c r="E897" s="52"/>
    </row>
    <row r="898" spans="1:5" ht="14.25">
      <c r="A898" s="50" t="s">
        <v>1286</v>
      </c>
      <c r="B898" s="58" t="s">
        <v>1287</v>
      </c>
      <c r="C898" s="52"/>
      <c r="D898" s="52"/>
      <c r="E898" s="52"/>
    </row>
    <row r="899" spans="1:5" ht="14.25">
      <c r="A899" s="50" t="s">
        <v>1288</v>
      </c>
      <c r="B899" s="58" t="s">
        <v>1289</v>
      </c>
      <c r="C899" s="52"/>
      <c r="D899" s="52"/>
      <c r="E899" s="52"/>
    </row>
    <row r="900" spans="1:5" ht="14.25">
      <c r="A900" s="50" t="s">
        <v>1290</v>
      </c>
      <c r="B900" s="50" t="s">
        <v>1291</v>
      </c>
      <c r="C900" s="52">
        <v>20</v>
      </c>
      <c r="D900" s="52">
        <v>20</v>
      </c>
      <c r="E900" s="52">
        <f>D900-C900</f>
        <v>0</v>
      </c>
    </row>
    <row r="901" spans="1:5" ht="14.25">
      <c r="A901" s="50" t="s">
        <v>1292</v>
      </c>
      <c r="B901" s="51" t="s">
        <v>1293</v>
      </c>
      <c r="C901" s="52">
        <f>SUM(C902:C928)</f>
        <v>309</v>
      </c>
      <c r="D901" s="52">
        <f>SUM(D902:D928)</f>
        <v>6551</v>
      </c>
      <c r="E901" s="52">
        <f>D901-C901</f>
        <v>6242</v>
      </c>
    </row>
    <row r="902" spans="1:5" ht="14.25">
      <c r="A902" s="50" t="s">
        <v>1294</v>
      </c>
      <c r="B902" s="50" t="s">
        <v>2551</v>
      </c>
      <c r="C902" s="52">
        <v>88</v>
      </c>
      <c r="D902" s="52">
        <v>88</v>
      </c>
      <c r="E902" s="52">
        <f aca="true" t="shared" si="8" ref="E902:E965">D902-C902</f>
        <v>0</v>
      </c>
    </row>
    <row r="903" spans="1:5" ht="14.25">
      <c r="A903" s="50" t="s">
        <v>1295</v>
      </c>
      <c r="B903" s="50" t="s">
        <v>2553</v>
      </c>
      <c r="C903" s="52"/>
      <c r="D903" s="52"/>
      <c r="E903" s="52"/>
    </row>
    <row r="904" spans="1:5" ht="14.25">
      <c r="A904" s="50" t="s">
        <v>1296</v>
      </c>
      <c r="B904" s="50" t="s">
        <v>2555</v>
      </c>
      <c r="C904" s="52"/>
      <c r="D904" s="52"/>
      <c r="E904" s="52"/>
    </row>
    <row r="905" spans="1:5" ht="14.25">
      <c r="A905" s="50" t="s">
        <v>1297</v>
      </c>
      <c r="B905" s="50" t="s">
        <v>1298</v>
      </c>
      <c r="C905" s="52">
        <v>84</v>
      </c>
      <c r="D905" s="52">
        <v>165</v>
      </c>
      <c r="E905" s="52">
        <f t="shared" si="8"/>
        <v>81</v>
      </c>
    </row>
    <row r="906" spans="1:5" ht="14.25">
      <c r="A906" s="50" t="s">
        <v>1299</v>
      </c>
      <c r="B906" s="50" t="s">
        <v>1300</v>
      </c>
      <c r="C906" s="52"/>
      <c r="D906" s="52">
        <v>3722</v>
      </c>
      <c r="E906" s="52">
        <f t="shared" si="8"/>
        <v>3722</v>
      </c>
    </row>
    <row r="907" spans="1:5" ht="14.25">
      <c r="A907" s="50" t="s">
        <v>1301</v>
      </c>
      <c r="B907" s="50" t="s">
        <v>1302</v>
      </c>
      <c r="C907" s="52"/>
      <c r="D907" s="52"/>
      <c r="E907" s="52"/>
    </row>
    <row r="908" spans="1:5" ht="14.25">
      <c r="A908" s="50" t="s">
        <v>1303</v>
      </c>
      <c r="B908" s="50" t="s">
        <v>1304</v>
      </c>
      <c r="C908" s="52"/>
      <c r="D908" s="52"/>
      <c r="E908" s="52"/>
    </row>
    <row r="909" spans="1:5" ht="14.25">
      <c r="A909" s="50" t="s">
        <v>1305</v>
      </c>
      <c r="B909" s="50" t="s">
        <v>1306</v>
      </c>
      <c r="C909" s="52">
        <v>20</v>
      </c>
      <c r="D909" s="52">
        <v>20</v>
      </c>
      <c r="E909" s="52">
        <f t="shared" si="8"/>
        <v>0</v>
      </c>
    </row>
    <row r="910" spans="1:5" ht="14.25">
      <c r="A910" s="50" t="s">
        <v>1307</v>
      </c>
      <c r="B910" s="50" t="s">
        <v>1308</v>
      </c>
      <c r="C910" s="52">
        <v>10</v>
      </c>
      <c r="D910" s="52">
        <v>10</v>
      </c>
      <c r="E910" s="52">
        <f t="shared" si="8"/>
        <v>0</v>
      </c>
    </row>
    <row r="911" spans="1:5" ht="14.25">
      <c r="A911" s="50" t="s">
        <v>1309</v>
      </c>
      <c r="B911" s="50" t="s">
        <v>1310</v>
      </c>
      <c r="C911" s="52"/>
      <c r="D911" s="52"/>
      <c r="E911" s="52"/>
    </row>
    <row r="912" spans="1:5" ht="14.25">
      <c r="A912" s="50" t="s">
        <v>1311</v>
      </c>
      <c r="B912" s="50" t="s">
        <v>1312</v>
      </c>
      <c r="C912" s="52">
        <v>30</v>
      </c>
      <c r="D912" s="52">
        <v>30</v>
      </c>
      <c r="E912" s="52">
        <f t="shared" si="8"/>
        <v>0</v>
      </c>
    </row>
    <row r="913" spans="1:5" ht="14.25">
      <c r="A913" s="50" t="s">
        <v>1313</v>
      </c>
      <c r="B913" s="50" t="s">
        <v>1314</v>
      </c>
      <c r="C913" s="52">
        <v>4</v>
      </c>
      <c r="D913" s="52">
        <v>4</v>
      </c>
      <c r="E913" s="52">
        <f t="shared" si="8"/>
        <v>0</v>
      </c>
    </row>
    <row r="914" spans="1:5" ht="14.25">
      <c r="A914" s="50" t="s">
        <v>1315</v>
      </c>
      <c r="B914" s="50" t="s">
        <v>1316</v>
      </c>
      <c r="C914" s="52"/>
      <c r="D914" s="52"/>
      <c r="E914" s="52"/>
    </row>
    <row r="915" spans="1:5" ht="14.25">
      <c r="A915" s="50" t="s">
        <v>1317</v>
      </c>
      <c r="B915" s="50" t="s">
        <v>1318</v>
      </c>
      <c r="C915" s="52">
        <v>53</v>
      </c>
      <c r="D915" s="52">
        <v>159</v>
      </c>
      <c r="E915" s="52">
        <f t="shared" si="8"/>
        <v>106</v>
      </c>
    </row>
    <row r="916" spans="1:5" ht="14.25">
      <c r="A916" s="50" t="s">
        <v>1319</v>
      </c>
      <c r="B916" s="50" t="s">
        <v>1320</v>
      </c>
      <c r="C916" s="52"/>
      <c r="D916" s="52"/>
      <c r="E916" s="52"/>
    </row>
    <row r="917" spans="1:5" ht="14.25">
      <c r="A917" s="50" t="s">
        <v>1321</v>
      </c>
      <c r="B917" s="50" t="s">
        <v>1322</v>
      </c>
      <c r="C917" s="52"/>
      <c r="D917" s="52"/>
      <c r="E917" s="52"/>
    </row>
    <row r="918" spans="1:5" ht="14.25">
      <c r="A918" s="50" t="s">
        <v>1323</v>
      </c>
      <c r="B918" s="50" t="s">
        <v>1324</v>
      </c>
      <c r="C918" s="52"/>
      <c r="D918" s="52"/>
      <c r="E918" s="52"/>
    </row>
    <row r="919" spans="1:5" ht="14.25">
      <c r="A919" s="50" t="s">
        <v>1325</v>
      </c>
      <c r="B919" s="50" t="s">
        <v>1326</v>
      </c>
      <c r="C919" s="52"/>
      <c r="D919" s="52"/>
      <c r="E919" s="52"/>
    </row>
    <row r="920" spans="1:5" ht="14.25">
      <c r="A920" s="50" t="s">
        <v>1327</v>
      </c>
      <c r="B920" s="50" t="s">
        <v>1328</v>
      </c>
      <c r="C920" s="52"/>
      <c r="D920" s="52">
        <v>52</v>
      </c>
      <c r="E920" s="52">
        <f t="shared" si="8"/>
        <v>52</v>
      </c>
    </row>
    <row r="921" spans="1:5" ht="14.25">
      <c r="A921" s="50" t="s">
        <v>1329</v>
      </c>
      <c r="B921" s="50" t="s">
        <v>1330</v>
      </c>
      <c r="C921" s="52"/>
      <c r="D921" s="52"/>
      <c r="E921" s="52"/>
    </row>
    <row r="922" spans="1:5" ht="14.25">
      <c r="A922" s="50" t="s">
        <v>1331</v>
      </c>
      <c r="B922" s="50" t="s">
        <v>1332</v>
      </c>
      <c r="C922" s="52"/>
      <c r="D922" s="52"/>
      <c r="E922" s="52"/>
    </row>
    <row r="923" spans="1:5" ht="14.25">
      <c r="A923" s="50" t="s">
        <v>1333</v>
      </c>
      <c r="B923" s="50" t="s">
        <v>1275</v>
      </c>
      <c r="C923" s="52"/>
      <c r="D923" s="52"/>
      <c r="E923" s="52"/>
    </row>
    <row r="924" spans="1:5" ht="14.25">
      <c r="A924" s="50" t="s">
        <v>1334</v>
      </c>
      <c r="B924" s="50" t="s">
        <v>1335</v>
      </c>
      <c r="C924" s="52"/>
      <c r="D924" s="52"/>
      <c r="E924" s="52"/>
    </row>
    <row r="925" spans="1:5" ht="14.25">
      <c r="A925" s="50" t="s">
        <v>1336</v>
      </c>
      <c r="B925" s="50" t="s">
        <v>1337</v>
      </c>
      <c r="C925" s="52"/>
      <c r="D925" s="52">
        <v>100</v>
      </c>
      <c r="E925" s="52">
        <f t="shared" si="8"/>
        <v>100</v>
      </c>
    </row>
    <row r="926" spans="1:5" ht="14.25">
      <c r="A926" s="50" t="s">
        <v>1338</v>
      </c>
      <c r="B926" s="50" t="s">
        <v>1339</v>
      </c>
      <c r="C926" s="52"/>
      <c r="D926" s="52"/>
      <c r="E926" s="52"/>
    </row>
    <row r="927" spans="1:5" ht="14.25">
      <c r="A927" s="50" t="s">
        <v>1340</v>
      </c>
      <c r="B927" s="50" t="s">
        <v>1341</v>
      </c>
      <c r="C927" s="52"/>
      <c r="D927" s="52"/>
      <c r="E927" s="52"/>
    </row>
    <row r="928" spans="1:5" ht="14.25">
      <c r="A928" s="50" t="s">
        <v>1342</v>
      </c>
      <c r="B928" s="50" t="s">
        <v>1343</v>
      </c>
      <c r="C928" s="52">
        <v>20</v>
      </c>
      <c r="D928" s="52">
        <v>2201</v>
      </c>
      <c r="E928" s="52">
        <f t="shared" si="8"/>
        <v>2181</v>
      </c>
    </row>
    <row r="929" spans="1:5" ht="14.25">
      <c r="A929" s="50" t="s">
        <v>1344</v>
      </c>
      <c r="B929" s="51" t="s">
        <v>1345</v>
      </c>
      <c r="C929" s="52">
        <f>SUM(C930:C939)</f>
        <v>3232</v>
      </c>
      <c r="D929" s="52">
        <f>SUM(D930:D939)</f>
        <v>14615</v>
      </c>
      <c r="E929" s="52">
        <f t="shared" si="8"/>
        <v>11383</v>
      </c>
    </row>
    <row r="930" spans="1:5" ht="14.25">
      <c r="A930" s="50" t="s">
        <v>1346</v>
      </c>
      <c r="B930" s="50" t="s">
        <v>2551</v>
      </c>
      <c r="C930" s="52">
        <v>114</v>
      </c>
      <c r="D930" s="52">
        <v>114</v>
      </c>
      <c r="E930" s="52">
        <f t="shared" si="8"/>
        <v>0</v>
      </c>
    </row>
    <row r="931" spans="1:5" ht="14.25">
      <c r="A931" s="50" t="s">
        <v>1347</v>
      </c>
      <c r="B931" s="50" t="s">
        <v>2553</v>
      </c>
      <c r="C931" s="52">
        <v>10</v>
      </c>
      <c r="D931" s="52">
        <v>10</v>
      </c>
      <c r="E931" s="52">
        <f t="shared" si="8"/>
        <v>0</v>
      </c>
    </row>
    <row r="932" spans="1:5" ht="14.25">
      <c r="A932" s="50" t="s">
        <v>1348</v>
      </c>
      <c r="B932" s="50" t="s">
        <v>2555</v>
      </c>
      <c r="C932" s="52"/>
      <c r="D932" s="52"/>
      <c r="E932" s="52"/>
    </row>
    <row r="933" spans="1:5" ht="14.25">
      <c r="A933" s="50" t="s">
        <v>1349</v>
      </c>
      <c r="B933" s="50" t="s">
        <v>1350</v>
      </c>
      <c r="C933" s="52"/>
      <c r="D933" s="52">
        <v>52</v>
      </c>
      <c r="E933" s="52">
        <f t="shared" si="8"/>
        <v>52</v>
      </c>
    </row>
    <row r="934" spans="1:5" ht="14.25">
      <c r="A934" s="50" t="s">
        <v>1351</v>
      </c>
      <c r="B934" s="50" t="s">
        <v>1352</v>
      </c>
      <c r="C934" s="52"/>
      <c r="D934" s="52"/>
      <c r="E934" s="52"/>
    </row>
    <row r="935" spans="1:5" ht="14.25">
      <c r="A935" s="50" t="s">
        <v>1353</v>
      </c>
      <c r="B935" s="50" t="s">
        <v>1354</v>
      </c>
      <c r="C935" s="52"/>
      <c r="D935" s="52"/>
      <c r="E935" s="52"/>
    </row>
    <row r="936" spans="1:5" ht="14.25">
      <c r="A936" s="50" t="s">
        <v>1355</v>
      </c>
      <c r="B936" s="50" t="s">
        <v>1356</v>
      </c>
      <c r="C936" s="52"/>
      <c r="D936" s="52"/>
      <c r="E936" s="52"/>
    </row>
    <row r="937" spans="1:5" ht="14.25">
      <c r="A937" s="50" t="s">
        <v>1357</v>
      </c>
      <c r="B937" s="50" t="s">
        <v>1358</v>
      </c>
      <c r="C937" s="52"/>
      <c r="D937" s="52"/>
      <c r="E937" s="52"/>
    </row>
    <row r="938" spans="1:5" ht="14.25">
      <c r="A938" s="50" t="s">
        <v>1359</v>
      </c>
      <c r="B938" s="50" t="s">
        <v>1360</v>
      </c>
      <c r="C938" s="52">
        <v>28</v>
      </c>
      <c r="D938" s="52">
        <v>178</v>
      </c>
      <c r="E938" s="52">
        <f t="shared" si="8"/>
        <v>150</v>
      </c>
    </row>
    <row r="939" spans="1:5" ht="14.25">
      <c r="A939" s="50" t="s">
        <v>1361</v>
      </c>
      <c r="B939" s="50" t="s">
        <v>1362</v>
      </c>
      <c r="C939" s="52">
        <v>3080</v>
      </c>
      <c r="D939" s="52">
        <v>14261</v>
      </c>
      <c r="E939" s="52">
        <f t="shared" si="8"/>
        <v>11181</v>
      </c>
    </row>
    <row r="940" spans="1:5" ht="14.25">
      <c r="A940" s="50" t="s">
        <v>1363</v>
      </c>
      <c r="B940" s="51" t="s">
        <v>1364</v>
      </c>
      <c r="C940" s="52">
        <f>SUM(C941:C946)</f>
        <v>1541</v>
      </c>
      <c r="D940" s="52">
        <f>SUM(D941:D946)</f>
        <v>1700</v>
      </c>
      <c r="E940" s="52">
        <f t="shared" si="8"/>
        <v>159</v>
      </c>
    </row>
    <row r="941" spans="1:5" ht="14.25">
      <c r="A941" s="50" t="s">
        <v>1365</v>
      </c>
      <c r="B941" s="50" t="s">
        <v>1366</v>
      </c>
      <c r="C941" s="52"/>
      <c r="D941" s="52">
        <v>45</v>
      </c>
      <c r="E941" s="52">
        <f t="shared" si="8"/>
        <v>45</v>
      </c>
    </row>
    <row r="942" spans="1:5" ht="14.25">
      <c r="A942" s="50" t="s">
        <v>1367</v>
      </c>
      <c r="B942" s="50" t="s">
        <v>1368</v>
      </c>
      <c r="C942" s="52"/>
      <c r="D942" s="52"/>
      <c r="E942" s="52"/>
    </row>
    <row r="943" spans="1:5" ht="14.25">
      <c r="A943" s="50" t="s">
        <v>1369</v>
      </c>
      <c r="B943" s="50" t="s">
        <v>1370</v>
      </c>
      <c r="C943" s="52">
        <v>1485</v>
      </c>
      <c r="D943" s="52">
        <v>1485</v>
      </c>
      <c r="E943" s="52">
        <f t="shared" si="8"/>
        <v>0</v>
      </c>
    </row>
    <row r="944" spans="1:5" ht="14.25">
      <c r="A944" s="50" t="s">
        <v>1371</v>
      </c>
      <c r="B944" s="50" t="s">
        <v>1372</v>
      </c>
      <c r="C944" s="52"/>
      <c r="D944" s="52">
        <v>170</v>
      </c>
      <c r="E944" s="52">
        <f t="shared" si="8"/>
        <v>170</v>
      </c>
    </row>
    <row r="945" spans="1:5" ht="14.25">
      <c r="A945" s="50" t="s">
        <v>1373</v>
      </c>
      <c r="B945" s="50" t="s">
        <v>1374</v>
      </c>
      <c r="C945" s="52">
        <v>56</v>
      </c>
      <c r="D945" s="52"/>
      <c r="E945" s="52">
        <f t="shared" si="8"/>
        <v>-56</v>
      </c>
    </row>
    <row r="946" spans="1:5" ht="14.25">
      <c r="A946" s="50" t="s">
        <v>1375</v>
      </c>
      <c r="B946" s="50" t="s">
        <v>1376</v>
      </c>
      <c r="C946" s="52"/>
      <c r="D946" s="52"/>
      <c r="E946" s="52"/>
    </row>
    <row r="947" spans="1:5" ht="14.25">
      <c r="A947" s="50" t="s">
        <v>1377</v>
      </c>
      <c r="B947" s="51" t="s">
        <v>1378</v>
      </c>
      <c r="C947" s="52">
        <f>SUM(C948:C953)</f>
        <v>161</v>
      </c>
      <c r="D947" s="52">
        <f>SUM(D948:D953)</f>
        <v>443</v>
      </c>
      <c r="E947" s="52">
        <f t="shared" si="8"/>
        <v>282</v>
      </c>
    </row>
    <row r="948" spans="1:5" ht="14.25">
      <c r="A948" s="50" t="s">
        <v>1379</v>
      </c>
      <c r="B948" s="50" t="s">
        <v>1380</v>
      </c>
      <c r="C948" s="52"/>
      <c r="D948" s="52"/>
      <c r="E948" s="52"/>
    </row>
    <row r="949" spans="1:5" ht="14.25">
      <c r="A949" s="50" t="s">
        <v>1381</v>
      </c>
      <c r="B949" s="50" t="s">
        <v>1382</v>
      </c>
      <c r="C949" s="52"/>
      <c r="D949" s="52"/>
      <c r="E949" s="52"/>
    </row>
    <row r="950" spans="1:5" ht="14.25">
      <c r="A950" s="50" t="s">
        <v>1383</v>
      </c>
      <c r="B950" s="50" t="s">
        <v>1384</v>
      </c>
      <c r="C950" s="52">
        <v>150</v>
      </c>
      <c r="D950" s="52">
        <v>341</v>
      </c>
      <c r="E950" s="52">
        <f t="shared" si="8"/>
        <v>191</v>
      </c>
    </row>
    <row r="951" spans="1:5" ht="14.25">
      <c r="A951" s="50" t="s">
        <v>1385</v>
      </c>
      <c r="B951" s="50" t="s">
        <v>1386</v>
      </c>
      <c r="C951" s="52">
        <v>6</v>
      </c>
      <c r="D951" s="52">
        <v>64</v>
      </c>
      <c r="E951" s="52">
        <f t="shared" si="8"/>
        <v>58</v>
      </c>
    </row>
    <row r="952" spans="1:5" ht="14.25">
      <c r="A952" s="50" t="s">
        <v>1387</v>
      </c>
      <c r="B952" s="50" t="s">
        <v>1388</v>
      </c>
      <c r="C952" s="52"/>
      <c r="D952" s="52"/>
      <c r="E952" s="52"/>
    </row>
    <row r="953" spans="1:5" ht="14.25">
      <c r="A953" s="50" t="s">
        <v>1389</v>
      </c>
      <c r="B953" s="50" t="s">
        <v>1390</v>
      </c>
      <c r="C953" s="52">
        <v>5</v>
      </c>
      <c r="D953" s="52">
        <v>38</v>
      </c>
      <c r="E953" s="52">
        <f t="shared" si="8"/>
        <v>33</v>
      </c>
    </row>
    <row r="954" spans="1:5" ht="14.25">
      <c r="A954" s="50" t="s">
        <v>1391</v>
      </c>
      <c r="B954" s="51" t="s">
        <v>1392</v>
      </c>
      <c r="C954" s="52">
        <f>SUM(C955:C956)</f>
        <v>0</v>
      </c>
      <c r="D954" s="52">
        <f>SUM(D955:D956)</f>
        <v>0</v>
      </c>
      <c r="E954" s="52">
        <f t="shared" si="8"/>
        <v>0</v>
      </c>
    </row>
    <row r="955" spans="1:5" ht="14.25">
      <c r="A955" s="50" t="s">
        <v>1393</v>
      </c>
      <c r="B955" s="50" t="s">
        <v>1394</v>
      </c>
      <c r="C955" s="52"/>
      <c r="D955" s="52"/>
      <c r="E955" s="52"/>
    </row>
    <row r="956" spans="1:5" ht="14.25">
      <c r="A956" s="50">
        <v>2130999</v>
      </c>
      <c r="B956" s="50" t="s">
        <v>1395</v>
      </c>
      <c r="C956" s="52"/>
      <c r="D956" s="52"/>
      <c r="E956" s="52"/>
    </row>
    <row r="957" spans="1:5" ht="14.25">
      <c r="A957" s="50" t="s">
        <v>1396</v>
      </c>
      <c r="B957" s="51" t="s">
        <v>1397</v>
      </c>
      <c r="C957" s="52">
        <f>SUM(C958:C959)</f>
        <v>0</v>
      </c>
      <c r="D957" s="52">
        <f>SUM(D958:D959)</f>
        <v>0</v>
      </c>
      <c r="E957" s="52">
        <f t="shared" si="8"/>
        <v>0</v>
      </c>
    </row>
    <row r="958" spans="1:5" ht="14.25">
      <c r="A958" s="50" t="s">
        <v>1398</v>
      </c>
      <c r="B958" s="50" t="s">
        <v>1399</v>
      </c>
      <c r="C958" s="52"/>
      <c r="D958" s="52"/>
      <c r="E958" s="52"/>
    </row>
    <row r="959" spans="1:5" ht="14.25">
      <c r="A959" s="54" t="s">
        <v>1400</v>
      </c>
      <c r="B959" s="54" t="s">
        <v>1401</v>
      </c>
      <c r="C959" s="53"/>
      <c r="D959" s="53"/>
      <c r="E959" s="52"/>
    </row>
    <row r="960" spans="1:5" ht="14.25">
      <c r="A960" s="50" t="s">
        <v>1402</v>
      </c>
      <c r="B960" s="51" t="s">
        <v>1403</v>
      </c>
      <c r="C960" s="52">
        <f>C961+C984+C994+C1004+C1009+C1016+C1021</f>
        <v>918</v>
      </c>
      <c r="D960" s="52">
        <f>D961+D984+D994+D1004+D1009+D1016+D1021</f>
        <v>11279</v>
      </c>
      <c r="E960" s="52">
        <f t="shared" si="8"/>
        <v>10361</v>
      </c>
    </row>
    <row r="961" spans="1:5" ht="14.25">
      <c r="A961" s="50" t="s">
        <v>1404</v>
      </c>
      <c r="B961" s="51" t="s">
        <v>1405</v>
      </c>
      <c r="C961" s="52">
        <f>SUM(C962:C983)</f>
        <v>834</v>
      </c>
      <c r="D961" s="52">
        <f>SUM(D962:D983)</f>
        <v>4754</v>
      </c>
      <c r="E961" s="52">
        <f t="shared" si="8"/>
        <v>3920</v>
      </c>
    </row>
    <row r="962" spans="1:5" ht="14.25">
      <c r="A962" s="50" t="s">
        <v>1406</v>
      </c>
      <c r="B962" s="50" t="s">
        <v>2551</v>
      </c>
      <c r="C962" s="52">
        <v>133</v>
      </c>
      <c r="D962" s="52">
        <v>133</v>
      </c>
      <c r="E962" s="52">
        <f t="shared" si="8"/>
        <v>0</v>
      </c>
    </row>
    <row r="963" spans="1:5" ht="14.25">
      <c r="A963" s="50" t="s">
        <v>1407</v>
      </c>
      <c r="B963" s="50" t="s">
        <v>2553</v>
      </c>
      <c r="C963" s="52"/>
      <c r="D963" s="52"/>
      <c r="E963" s="52"/>
    </row>
    <row r="964" spans="1:5" ht="14.25">
      <c r="A964" s="50" t="s">
        <v>1408</v>
      </c>
      <c r="B964" s="50" t="s">
        <v>2555</v>
      </c>
      <c r="C964" s="52"/>
      <c r="D964" s="52"/>
      <c r="E964" s="52"/>
    </row>
    <row r="965" spans="1:5" ht="14.25">
      <c r="A965" s="50" t="s">
        <v>1409</v>
      </c>
      <c r="B965" s="50" t="s">
        <v>1410</v>
      </c>
      <c r="C965" s="52">
        <v>72</v>
      </c>
      <c r="D965" s="52">
        <v>3635</v>
      </c>
      <c r="E965" s="52">
        <f t="shared" si="8"/>
        <v>3563</v>
      </c>
    </row>
    <row r="966" spans="1:5" ht="14.25">
      <c r="A966" s="50" t="s">
        <v>1411</v>
      </c>
      <c r="B966" s="50" t="s">
        <v>1412</v>
      </c>
      <c r="C966" s="52">
        <v>395</v>
      </c>
      <c r="D966" s="52">
        <v>396</v>
      </c>
      <c r="E966" s="52">
        <f>D966-C966</f>
        <v>1</v>
      </c>
    </row>
    <row r="967" spans="1:5" ht="14.25">
      <c r="A967" s="50" t="s">
        <v>1413</v>
      </c>
      <c r="B967" s="50" t="s">
        <v>1414</v>
      </c>
      <c r="C967" s="52"/>
      <c r="D967" s="52"/>
      <c r="E967" s="52"/>
    </row>
    <row r="968" spans="1:5" ht="14.25">
      <c r="A968" s="50" t="s">
        <v>1415</v>
      </c>
      <c r="B968" s="50" t="s">
        <v>1416</v>
      </c>
      <c r="C968" s="52">
        <v>145</v>
      </c>
      <c r="D968" s="52">
        <v>145</v>
      </c>
      <c r="E968" s="52">
        <f>D968-C968</f>
        <v>0</v>
      </c>
    </row>
    <row r="969" spans="1:5" ht="14.25">
      <c r="A969" s="50" t="s">
        <v>1417</v>
      </c>
      <c r="B969" s="50" t="s">
        <v>1418</v>
      </c>
      <c r="C969" s="52"/>
      <c r="D969" s="52"/>
      <c r="E969" s="52"/>
    </row>
    <row r="970" spans="1:5" ht="14.25">
      <c r="A970" s="50" t="s">
        <v>1419</v>
      </c>
      <c r="B970" s="50" t="s">
        <v>1420</v>
      </c>
      <c r="C970" s="52">
        <v>89</v>
      </c>
      <c r="D970" s="52">
        <v>106</v>
      </c>
      <c r="E970" s="52">
        <f>D970-C970</f>
        <v>17</v>
      </c>
    </row>
    <row r="971" spans="1:5" ht="14.25">
      <c r="A971" s="50" t="s">
        <v>1421</v>
      </c>
      <c r="B971" s="50" t="s">
        <v>1424</v>
      </c>
      <c r="C971" s="52"/>
      <c r="D971" s="52"/>
      <c r="E971" s="52"/>
    </row>
    <row r="972" spans="1:5" ht="14.25">
      <c r="A972" s="50" t="s">
        <v>1425</v>
      </c>
      <c r="B972" s="50" t="s">
        <v>1426</v>
      </c>
      <c r="C972" s="52"/>
      <c r="D972" s="52"/>
      <c r="E972" s="52"/>
    </row>
    <row r="973" spans="1:5" ht="14.25">
      <c r="A973" s="50" t="s">
        <v>1427</v>
      </c>
      <c r="B973" s="50" t="s">
        <v>1428</v>
      </c>
      <c r="C973" s="52"/>
      <c r="D973" s="52"/>
      <c r="E973" s="52"/>
    </row>
    <row r="974" spans="1:5" ht="14.25">
      <c r="A974" s="50" t="s">
        <v>1429</v>
      </c>
      <c r="B974" s="50" t="s">
        <v>1430</v>
      </c>
      <c r="C974" s="52"/>
      <c r="D974" s="52"/>
      <c r="E974" s="52"/>
    </row>
    <row r="975" spans="1:5" ht="14.25">
      <c r="A975" s="50" t="s">
        <v>1431</v>
      </c>
      <c r="B975" s="50" t="s">
        <v>1432</v>
      </c>
      <c r="C975" s="52"/>
      <c r="D975" s="52"/>
      <c r="E975" s="52"/>
    </row>
    <row r="976" spans="1:5" ht="14.25">
      <c r="A976" s="50" t="s">
        <v>1433</v>
      </c>
      <c r="B976" s="50" t="s">
        <v>1434</v>
      </c>
      <c r="C976" s="52"/>
      <c r="D976" s="52"/>
      <c r="E976" s="52"/>
    </row>
    <row r="977" spans="1:5" ht="14.25">
      <c r="A977" s="50" t="s">
        <v>1435</v>
      </c>
      <c r="B977" s="50" t="s">
        <v>1436</v>
      </c>
      <c r="C977" s="52"/>
      <c r="D977" s="52"/>
      <c r="E977" s="52"/>
    </row>
    <row r="978" spans="1:5" ht="14.25">
      <c r="A978" s="50" t="s">
        <v>1437</v>
      </c>
      <c r="B978" s="50" t="s">
        <v>1438</v>
      </c>
      <c r="C978" s="52"/>
      <c r="D978" s="52">
        <v>69</v>
      </c>
      <c r="E978" s="52">
        <f>D978-C978</f>
        <v>69</v>
      </c>
    </row>
    <row r="979" spans="1:5" ht="14.25">
      <c r="A979" s="50" t="s">
        <v>1439</v>
      </c>
      <c r="B979" s="50" t="s">
        <v>1440</v>
      </c>
      <c r="C979" s="52"/>
      <c r="D979" s="52"/>
      <c r="E979" s="52"/>
    </row>
    <row r="980" spans="1:5" ht="14.25">
      <c r="A980" s="50" t="s">
        <v>1441</v>
      </c>
      <c r="B980" s="50" t="s">
        <v>1442</v>
      </c>
      <c r="C980" s="52"/>
      <c r="D980" s="52"/>
      <c r="E980" s="52"/>
    </row>
    <row r="981" spans="1:5" ht="14.25">
      <c r="A981" s="50" t="s">
        <v>1443</v>
      </c>
      <c r="B981" s="50" t="s">
        <v>1444</v>
      </c>
      <c r="C981" s="52"/>
      <c r="D981" s="52"/>
      <c r="E981" s="52"/>
    </row>
    <row r="982" spans="1:5" ht="14.25">
      <c r="A982" s="50" t="s">
        <v>1445</v>
      </c>
      <c r="B982" s="50" t="s">
        <v>1446</v>
      </c>
      <c r="C982" s="52"/>
      <c r="D982" s="52"/>
      <c r="E982" s="52"/>
    </row>
    <row r="983" spans="1:5" ht="14.25">
      <c r="A983" s="50" t="s">
        <v>1447</v>
      </c>
      <c r="B983" s="50" t="s">
        <v>1448</v>
      </c>
      <c r="C983" s="52"/>
      <c r="D983" s="52">
        <v>270</v>
      </c>
      <c r="E983" s="52">
        <f>D983-C983</f>
        <v>270</v>
      </c>
    </row>
    <row r="984" spans="1:5" ht="14.25">
      <c r="A984" s="50" t="s">
        <v>1449</v>
      </c>
      <c r="B984" s="51" t="s">
        <v>1450</v>
      </c>
      <c r="C984" s="52">
        <f>SUM(C985:C993)</f>
        <v>84</v>
      </c>
      <c r="D984" s="52">
        <f>SUM(D985:D993)</f>
        <v>84</v>
      </c>
      <c r="E984" s="52">
        <f>D984-C984</f>
        <v>0</v>
      </c>
    </row>
    <row r="985" spans="1:5" ht="14.25">
      <c r="A985" s="50" t="s">
        <v>1451</v>
      </c>
      <c r="B985" s="50" t="s">
        <v>2551</v>
      </c>
      <c r="C985" s="52"/>
      <c r="D985" s="52"/>
      <c r="E985" s="52"/>
    </row>
    <row r="986" spans="1:5" ht="14.25">
      <c r="A986" s="50" t="s">
        <v>1452</v>
      </c>
      <c r="B986" s="50" t="s">
        <v>2553</v>
      </c>
      <c r="C986" s="52"/>
      <c r="D986" s="52"/>
      <c r="E986" s="52"/>
    </row>
    <row r="987" spans="1:5" ht="14.25">
      <c r="A987" s="50" t="s">
        <v>1453</v>
      </c>
      <c r="B987" s="50" t="s">
        <v>2555</v>
      </c>
      <c r="C987" s="52"/>
      <c r="D987" s="52"/>
      <c r="E987" s="52"/>
    </row>
    <row r="988" spans="1:5" ht="14.25">
      <c r="A988" s="50" t="s">
        <v>1454</v>
      </c>
      <c r="B988" s="50" t="s">
        <v>1455</v>
      </c>
      <c r="C988" s="52"/>
      <c r="D988" s="52"/>
      <c r="E988" s="52"/>
    </row>
    <row r="989" spans="1:5" ht="14.25">
      <c r="A989" s="50" t="s">
        <v>1456</v>
      </c>
      <c r="B989" s="50" t="s">
        <v>1457</v>
      </c>
      <c r="C989" s="52">
        <v>84</v>
      </c>
      <c r="D989" s="52">
        <v>84</v>
      </c>
      <c r="E989" s="52">
        <f>D989-C989</f>
        <v>0</v>
      </c>
    </row>
    <row r="990" spans="1:5" ht="14.25">
      <c r="A990" s="50" t="s">
        <v>1458</v>
      </c>
      <c r="B990" s="50" t="s">
        <v>1459</v>
      </c>
      <c r="C990" s="52"/>
      <c r="D990" s="52"/>
      <c r="E990" s="52"/>
    </row>
    <row r="991" spans="1:5" ht="14.25">
      <c r="A991" s="50" t="s">
        <v>1460</v>
      </c>
      <c r="B991" s="50" t="s">
        <v>1461</v>
      </c>
      <c r="C991" s="52"/>
      <c r="D991" s="52"/>
      <c r="E991" s="52"/>
    </row>
    <row r="992" spans="1:5" ht="14.25">
      <c r="A992" s="50" t="s">
        <v>1462</v>
      </c>
      <c r="B992" s="50" t="s">
        <v>1463</v>
      </c>
      <c r="C992" s="52"/>
      <c r="D992" s="52"/>
      <c r="E992" s="52"/>
    </row>
    <row r="993" spans="1:5" ht="14.25">
      <c r="A993" s="50" t="s">
        <v>1464</v>
      </c>
      <c r="B993" s="50" t="s">
        <v>1465</v>
      </c>
      <c r="C993" s="52"/>
      <c r="D993" s="52"/>
      <c r="E993" s="52"/>
    </row>
    <row r="994" spans="1:5" ht="14.25">
      <c r="A994" s="50" t="s">
        <v>1466</v>
      </c>
      <c r="B994" s="51" t="s">
        <v>1467</v>
      </c>
      <c r="C994" s="52">
        <f>SUM(C995:C1003)</f>
        <v>0</v>
      </c>
      <c r="D994" s="52">
        <f>SUM(D995:D1003)</f>
        <v>0</v>
      </c>
      <c r="E994" s="52">
        <f>D994-C994</f>
        <v>0</v>
      </c>
    </row>
    <row r="995" spans="1:5" ht="14.25">
      <c r="A995" s="50" t="s">
        <v>1468</v>
      </c>
      <c r="B995" s="50" t="s">
        <v>2551</v>
      </c>
      <c r="C995" s="52"/>
      <c r="D995" s="52"/>
      <c r="E995" s="52"/>
    </row>
    <row r="996" spans="1:5" ht="14.25">
      <c r="A996" s="50" t="s">
        <v>1469</v>
      </c>
      <c r="B996" s="50" t="s">
        <v>2553</v>
      </c>
      <c r="C996" s="52"/>
      <c r="D996" s="52"/>
      <c r="E996" s="52"/>
    </row>
    <row r="997" spans="1:5" ht="14.25">
      <c r="A997" s="50" t="s">
        <v>1470</v>
      </c>
      <c r="B997" s="50" t="s">
        <v>2555</v>
      </c>
      <c r="C997" s="52"/>
      <c r="D997" s="52"/>
      <c r="E997" s="52"/>
    </row>
    <row r="998" spans="1:5" ht="14.25">
      <c r="A998" s="50" t="s">
        <v>1471</v>
      </c>
      <c r="B998" s="50" t="s">
        <v>1472</v>
      </c>
      <c r="C998" s="52"/>
      <c r="D998" s="52"/>
      <c r="E998" s="52"/>
    </row>
    <row r="999" spans="1:5" ht="14.25">
      <c r="A999" s="50" t="s">
        <v>1473</v>
      </c>
      <c r="B999" s="50" t="s">
        <v>1474</v>
      </c>
      <c r="C999" s="52"/>
      <c r="D999" s="52"/>
      <c r="E999" s="52"/>
    </row>
    <row r="1000" spans="1:5" ht="14.25">
      <c r="A1000" s="50" t="s">
        <v>1475</v>
      </c>
      <c r="B1000" s="50" t="s">
        <v>1476</v>
      </c>
      <c r="C1000" s="52"/>
      <c r="D1000" s="52"/>
      <c r="E1000" s="52"/>
    </row>
    <row r="1001" spans="1:5" ht="14.25">
      <c r="A1001" s="50" t="s">
        <v>1477</v>
      </c>
      <c r="B1001" s="50" t="s">
        <v>1478</v>
      </c>
      <c r="C1001" s="52"/>
      <c r="D1001" s="52"/>
      <c r="E1001" s="52"/>
    </row>
    <row r="1002" spans="1:5" ht="14.25">
      <c r="A1002" s="50" t="s">
        <v>1479</v>
      </c>
      <c r="B1002" s="50" t="s">
        <v>1480</v>
      </c>
      <c r="C1002" s="52"/>
      <c r="D1002" s="52"/>
      <c r="E1002" s="52"/>
    </row>
    <row r="1003" spans="1:5" ht="14.25">
      <c r="A1003" s="50" t="s">
        <v>1481</v>
      </c>
      <c r="B1003" s="50" t="s">
        <v>1491</v>
      </c>
      <c r="C1003" s="52"/>
      <c r="D1003" s="52"/>
      <c r="E1003" s="52"/>
    </row>
    <row r="1004" spans="1:5" ht="14.25">
      <c r="A1004" s="50" t="s">
        <v>1492</v>
      </c>
      <c r="B1004" s="51" t="s">
        <v>1493</v>
      </c>
      <c r="C1004" s="52">
        <f>SUM(C1005:C1008)</f>
        <v>0</v>
      </c>
      <c r="D1004" s="52">
        <f>SUM(D1005:D1008)</f>
        <v>357</v>
      </c>
      <c r="E1004" s="52">
        <f aca="true" t="shared" si="9" ref="E1004:E1009">D1004-C1004</f>
        <v>357</v>
      </c>
    </row>
    <row r="1005" spans="1:5" ht="14.25">
      <c r="A1005" s="50" t="s">
        <v>1494</v>
      </c>
      <c r="B1005" s="50" t="s">
        <v>1495</v>
      </c>
      <c r="C1005" s="52"/>
      <c r="D1005" s="52">
        <v>204</v>
      </c>
      <c r="E1005" s="52">
        <f t="shared" si="9"/>
        <v>204</v>
      </c>
    </row>
    <row r="1006" spans="1:5" ht="14.25">
      <c r="A1006" s="50" t="s">
        <v>1496</v>
      </c>
      <c r="B1006" s="50" t="s">
        <v>1497</v>
      </c>
      <c r="C1006" s="52"/>
      <c r="D1006" s="52">
        <v>42</v>
      </c>
      <c r="E1006" s="52">
        <f t="shared" si="9"/>
        <v>42</v>
      </c>
    </row>
    <row r="1007" spans="1:5" ht="14.25">
      <c r="A1007" s="50" t="s">
        <v>1498</v>
      </c>
      <c r="B1007" s="50" t="s">
        <v>1499</v>
      </c>
      <c r="C1007" s="52"/>
      <c r="D1007" s="52">
        <v>58</v>
      </c>
      <c r="E1007" s="52">
        <f t="shared" si="9"/>
        <v>58</v>
      </c>
    </row>
    <row r="1008" spans="1:5" ht="14.25">
      <c r="A1008" s="50" t="s">
        <v>1500</v>
      </c>
      <c r="B1008" s="50" t="s">
        <v>1501</v>
      </c>
      <c r="C1008" s="52"/>
      <c r="D1008" s="52">
        <v>53</v>
      </c>
      <c r="E1008" s="52">
        <f t="shared" si="9"/>
        <v>53</v>
      </c>
    </row>
    <row r="1009" spans="1:5" ht="14.25">
      <c r="A1009" s="50" t="s">
        <v>1502</v>
      </c>
      <c r="B1009" s="51" t="s">
        <v>1503</v>
      </c>
      <c r="C1009" s="52">
        <f>SUM(C1010:C1015)</f>
        <v>0</v>
      </c>
      <c r="D1009" s="52">
        <f>SUM(D1010:D1015)</f>
        <v>0</v>
      </c>
      <c r="E1009" s="52">
        <f t="shared" si="9"/>
        <v>0</v>
      </c>
    </row>
    <row r="1010" spans="1:5" ht="14.25">
      <c r="A1010" s="50" t="s">
        <v>1504</v>
      </c>
      <c r="B1010" s="50" t="s">
        <v>2551</v>
      </c>
      <c r="C1010" s="52"/>
      <c r="D1010" s="52"/>
      <c r="E1010" s="52"/>
    </row>
    <row r="1011" spans="1:5" ht="14.25">
      <c r="A1011" s="50" t="s">
        <v>1505</v>
      </c>
      <c r="B1011" s="50" t="s">
        <v>2553</v>
      </c>
      <c r="C1011" s="52"/>
      <c r="D1011" s="52"/>
      <c r="E1011" s="52"/>
    </row>
    <row r="1012" spans="1:5" ht="14.25">
      <c r="A1012" s="50" t="s">
        <v>1506</v>
      </c>
      <c r="B1012" s="50" t="s">
        <v>2555</v>
      </c>
      <c r="C1012" s="52"/>
      <c r="D1012" s="52"/>
      <c r="E1012" s="52"/>
    </row>
    <row r="1013" spans="1:5" ht="14.25">
      <c r="A1013" s="50" t="s">
        <v>1507</v>
      </c>
      <c r="B1013" s="50" t="s">
        <v>1463</v>
      </c>
      <c r="C1013" s="52"/>
      <c r="D1013" s="52"/>
      <c r="E1013" s="52"/>
    </row>
    <row r="1014" spans="1:5" ht="14.25">
      <c r="A1014" s="50" t="s">
        <v>1508</v>
      </c>
      <c r="B1014" s="50" t="s">
        <v>1509</v>
      </c>
      <c r="C1014" s="52"/>
      <c r="D1014" s="52"/>
      <c r="E1014" s="52"/>
    </row>
    <row r="1015" spans="1:5" ht="14.25">
      <c r="A1015" s="50" t="s">
        <v>1510</v>
      </c>
      <c r="B1015" s="50" t="s">
        <v>1511</v>
      </c>
      <c r="C1015" s="52"/>
      <c r="D1015" s="52"/>
      <c r="E1015" s="52"/>
    </row>
    <row r="1016" spans="1:5" ht="14.25">
      <c r="A1016" s="50" t="s">
        <v>1512</v>
      </c>
      <c r="B1016" s="51" t="s">
        <v>1513</v>
      </c>
      <c r="C1016" s="52">
        <f>SUM(C1017:C1020)</f>
        <v>0</v>
      </c>
      <c r="D1016" s="52">
        <f>SUM(D1017:D1020)</f>
        <v>6057</v>
      </c>
      <c r="E1016" s="52">
        <f>D1016-C1016</f>
        <v>6057</v>
      </c>
    </row>
    <row r="1017" spans="1:5" ht="14.25">
      <c r="A1017" s="50" t="s">
        <v>1514</v>
      </c>
      <c r="B1017" s="50" t="s">
        <v>1515</v>
      </c>
      <c r="C1017" s="52"/>
      <c r="D1017" s="52">
        <v>6057</v>
      </c>
      <c r="E1017" s="52">
        <f>D1017-C1017</f>
        <v>6057</v>
      </c>
    </row>
    <row r="1018" spans="1:5" ht="14.25">
      <c r="A1018" s="50" t="s">
        <v>1516</v>
      </c>
      <c r="B1018" s="50" t="s">
        <v>1517</v>
      </c>
      <c r="C1018" s="52"/>
      <c r="D1018" s="52"/>
      <c r="E1018" s="52"/>
    </row>
    <row r="1019" spans="1:5" ht="14.25">
      <c r="A1019" s="50" t="s">
        <v>1518</v>
      </c>
      <c r="B1019" s="50" t="s">
        <v>1519</v>
      </c>
      <c r="C1019" s="52"/>
      <c r="D1019" s="52"/>
      <c r="E1019" s="52"/>
    </row>
    <row r="1020" spans="1:5" ht="14.25">
      <c r="A1020" s="50" t="s">
        <v>1520</v>
      </c>
      <c r="B1020" s="50" t="s">
        <v>1521</v>
      </c>
      <c r="C1020" s="52"/>
      <c r="D1020" s="52"/>
      <c r="E1020" s="52"/>
    </row>
    <row r="1021" spans="1:5" ht="14.25">
      <c r="A1021" s="50" t="s">
        <v>1522</v>
      </c>
      <c r="B1021" s="51" t="s">
        <v>1523</v>
      </c>
      <c r="C1021" s="52">
        <f>SUM(C1022:C1023)</f>
        <v>0</v>
      </c>
      <c r="D1021" s="52">
        <f>SUM(D1022:D1023)</f>
        <v>27</v>
      </c>
      <c r="E1021" s="52">
        <f>D1021-C1021</f>
        <v>27</v>
      </c>
    </row>
    <row r="1022" spans="1:5" ht="14.25">
      <c r="A1022" s="50" t="s">
        <v>1524</v>
      </c>
      <c r="B1022" s="50" t="s">
        <v>1525</v>
      </c>
      <c r="C1022" s="52"/>
      <c r="D1022" s="52"/>
      <c r="E1022" s="52"/>
    </row>
    <row r="1023" spans="1:5" ht="14.25">
      <c r="A1023" s="50" t="s">
        <v>1526</v>
      </c>
      <c r="B1023" s="50" t="s">
        <v>1527</v>
      </c>
      <c r="C1023" s="52"/>
      <c r="D1023" s="52">
        <v>27</v>
      </c>
      <c r="E1023" s="52">
        <f>D1023-C1023</f>
        <v>27</v>
      </c>
    </row>
    <row r="1024" spans="1:5" ht="14.25">
      <c r="A1024" s="50" t="s">
        <v>1528</v>
      </c>
      <c r="B1024" s="51" t="s">
        <v>1529</v>
      </c>
      <c r="C1024" s="52">
        <f>C1025+C1035+C1051+C1056+C1067+C1074+C1082</f>
        <v>0</v>
      </c>
      <c r="D1024" s="52">
        <f>D1025+D1035+D1051+D1056+D1067+D1074+D1082</f>
        <v>25</v>
      </c>
      <c r="E1024" s="52">
        <f>D1024-C1024</f>
        <v>25</v>
      </c>
    </row>
    <row r="1025" spans="1:5" ht="14.25">
      <c r="A1025" s="50" t="s">
        <v>1530</v>
      </c>
      <c r="B1025" s="51" t="s">
        <v>1531</v>
      </c>
      <c r="C1025" s="52">
        <f>SUM(C1026:C1034)</f>
        <v>0</v>
      </c>
      <c r="D1025" s="52">
        <f>SUM(D1026:D1034)</f>
        <v>0</v>
      </c>
      <c r="E1025" s="52">
        <f>D1025-C1025</f>
        <v>0</v>
      </c>
    </row>
    <row r="1026" spans="1:5" ht="14.25">
      <c r="A1026" s="50" t="s">
        <v>1532</v>
      </c>
      <c r="B1026" s="50" t="s">
        <v>2551</v>
      </c>
      <c r="C1026" s="52"/>
      <c r="D1026" s="52"/>
      <c r="E1026" s="52"/>
    </row>
    <row r="1027" spans="1:5" ht="14.25">
      <c r="A1027" s="50" t="s">
        <v>1533</v>
      </c>
      <c r="B1027" s="50" t="s">
        <v>2553</v>
      </c>
      <c r="C1027" s="52"/>
      <c r="D1027" s="52"/>
      <c r="E1027" s="52"/>
    </row>
    <row r="1028" spans="1:5" ht="14.25">
      <c r="A1028" s="50" t="s">
        <v>1534</v>
      </c>
      <c r="B1028" s="50" t="s">
        <v>2555</v>
      </c>
      <c r="C1028" s="52"/>
      <c r="D1028" s="52"/>
      <c r="E1028" s="52"/>
    </row>
    <row r="1029" spans="1:5" ht="14.25">
      <c r="A1029" s="50" t="s">
        <v>1535</v>
      </c>
      <c r="B1029" s="50" t="s">
        <v>1536</v>
      </c>
      <c r="C1029" s="52"/>
      <c r="D1029" s="52"/>
      <c r="E1029" s="52"/>
    </row>
    <row r="1030" spans="1:5" ht="14.25">
      <c r="A1030" s="50" t="s">
        <v>1537</v>
      </c>
      <c r="B1030" s="50" t="s">
        <v>1538</v>
      </c>
      <c r="C1030" s="52"/>
      <c r="D1030" s="52"/>
      <c r="E1030" s="52"/>
    </row>
    <row r="1031" spans="1:5" ht="14.25">
      <c r="A1031" s="50" t="s">
        <v>1539</v>
      </c>
      <c r="B1031" s="50" t="s">
        <v>1540</v>
      </c>
      <c r="C1031" s="52"/>
      <c r="D1031" s="52"/>
      <c r="E1031" s="52"/>
    </row>
    <row r="1032" spans="1:5" ht="14.25">
      <c r="A1032" s="50" t="s">
        <v>1541</v>
      </c>
      <c r="B1032" s="50" t="s">
        <v>1542</v>
      </c>
      <c r="C1032" s="52"/>
      <c r="D1032" s="52"/>
      <c r="E1032" s="52"/>
    </row>
    <row r="1033" spans="1:5" ht="14.25">
      <c r="A1033" s="50" t="s">
        <v>1543</v>
      </c>
      <c r="B1033" s="50" t="s">
        <v>1544</v>
      </c>
      <c r="C1033" s="52"/>
      <c r="D1033" s="52"/>
      <c r="E1033" s="52"/>
    </row>
    <row r="1034" spans="1:5" ht="14.25">
      <c r="A1034" s="50" t="s">
        <v>1545</v>
      </c>
      <c r="B1034" s="50" t="s">
        <v>1546</v>
      </c>
      <c r="C1034" s="52"/>
      <c r="D1034" s="52"/>
      <c r="E1034" s="52"/>
    </row>
    <row r="1035" spans="1:5" ht="14.25">
      <c r="A1035" s="50" t="s">
        <v>1547</v>
      </c>
      <c r="B1035" s="51" t="s">
        <v>1548</v>
      </c>
      <c r="C1035" s="52">
        <f>SUM(C1036:C1050)</f>
        <v>0</v>
      </c>
      <c r="D1035" s="52">
        <f>SUM(D1036:D1050)</f>
        <v>25</v>
      </c>
      <c r="E1035" s="52">
        <f>D1035-C1035</f>
        <v>25</v>
      </c>
    </row>
    <row r="1036" spans="1:5" ht="14.25">
      <c r="A1036" s="50" t="s">
        <v>1549</v>
      </c>
      <c r="B1036" s="50" t="s">
        <v>2551</v>
      </c>
      <c r="C1036" s="52"/>
      <c r="D1036" s="52"/>
      <c r="E1036" s="52"/>
    </row>
    <row r="1037" spans="1:5" ht="14.25">
      <c r="A1037" s="50" t="s">
        <v>1550</v>
      </c>
      <c r="B1037" s="50" t="s">
        <v>2553</v>
      </c>
      <c r="C1037" s="52"/>
      <c r="D1037" s="52"/>
      <c r="E1037" s="52"/>
    </row>
    <row r="1038" spans="1:5" ht="14.25">
      <c r="A1038" s="50" t="s">
        <v>1551</v>
      </c>
      <c r="B1038" s="50" t="s">
        <v>2555</v>
      </c>
      <c r="C1038" s="52"/>
      <c r="D1038" s="52"/>
      <c r="E1038" s="52"/>
    </row>
    <row r="1039" spans="1:5" ht="14.25">
      <c r="A1039" s="50" t="s">
        <v>1552</v>
      </c>
      <c r="B1039" s="50" t="s">
        <v>1553</v>
      </c>
      <c r="C1039" s="52"/>
      <c r="D1039" s="52"/>
      <c r="E1039" s="52"/>
    </row>
    <row r="1040" spans="1:5" ht="14.25">
      <c r="A1040" s="50" t="s">
        <v>1554</v>
      </c>
      <c r="B1040" s="50" t="s">
        <v>1555</v>
      </c>
      <c r="C1040" s="52"/>
      <c r="D1040" s="52"/>
      <c r="E1040" s="52"/>
    </row>
    <row r="1041" spans="1:5" ht="14.25">
      <c r="A1041" s="50" t="s">
        <v>1556</v>
      </c>
      <c r="B1041" s="50" t="s">
        <v>1557</v>
      </c>
      <c r="C1041" s="52"/>
      <c r="D1041" s="52"/>
      <c r="E1041" s="52"/>
    </row>
    <row r="1042" spans="1:5" ht="14.25">
      <c r="A1042" s="50" t="s">
        <v>1558</v>
      </c>
      <c r="B1042" s="50" t="s">
        <v>1559</v>
      </c>
      <c r="C1042" s="52"/>
      <c r="D1042" s="52"/>
      <c r="E1042" s="52"/>
    </row>
    <row r="1043" spans="1:5" ht="14.25">
      <c r="A1043" s="50" t="s">
        <v>1560</v>
      </c>
      <c r="B1043" s="50" t="s">
        <v>1561</v>
      </c>
      <c r="C1043" s="52"/>
      <c r="D1043" s="52"/>
      <c r="E1043" s="52"/>
    </row>
    <row r="1044" spans="1:5" ht="14.25">
      <c r="A1044" s="50" t="s">
        <v>1562</v>
      </c>
      <c r="B1044" s="50" t="s">
        <v>1563</v>
      </c>
      <c r="C1044" s="52"/>
      <c r="D1044" s="52"/>
      <c r="E1044" s="52"/>
    </row>
    <row r="1045" spans="1:5" ht="14.25">
      <c r="A1045" s="50" t="s">
        <v>1564</v>
      </c>
      <c r="B1045" s="50" t="s">
        <v>1565</v>
      </c>
      <c r="C1045" s="52"/>
      <c r="D1045" s="52"/>
      <c r="E1045" s="52"/>
    </row>
    <row r="1046" spans="1:5" ht="14.25">
      <c r="A1046" s="50" t="s">
        <v>1566</v>
      </c>
      <c r="B1046" s="50" t="s">
        <v>1567</v>
      </c>
      <c r="C1046" s="52"/>
      <c r="D1046" s="52"/>
      <c r="E1046" s="52"/>
    </row>
    <row r="1047" spans="1:5" ht="14.25">
      <c r="A1047" s="50" t="s">
        <v>1568</v>
      </c>
      <c r="B1047" s="50" t="s">
        <v>1569</v>
      </c>
      <c r="C1047" s="52"/>
      <c r="D1047" s="52"/>
      <c r="E1047" s="52"/>
    </row>
    <row r="1048" spans="1:5" ht="14.25">
      <c r="A1048" s="50" t="s">
        <v>1570</v>
      </c>
      <c r="B1048" s="50" t="s">
        <v>1571</v>
      </c>
      <c r="C1048" s="52"/>
      <c r="D1048" s="52"/>
      <c r="E1048" s="52"/>
    </row>
    <row r="1049" spans="1:5" ht="14.25">
      <c r="A1049" s="50" t="s">
        <v>1572</v>
      </c>
      <c r="B1049" s="50" t="s">
        <v>1573</v>
      </c>
      <c r="C1049" s="52"/>
      <c r="D1049" s="52"/>
      <c r="E1049" s="52"/>
    </row>
    <row r="1050" spans="1:5" ht="14.25">
      <c r="A1050" s="50" t="s">
        <v>1574</v>
      </c>
      <c r="B1050" s="50" t="s">
        <v>1575</v>
      </c>
      <c r="C1050" s="52"/>
      <c r="D1050" s="52">
        <v>25</v>
      </c>
      <c r="E1050" s="52">
        <f>D1050-C1050</f>
        <v>25</v>
      </c>
    </row>
    <row r="1051" spans="1:5" ht="14.25">
      <c r="A1051" s="50" t="s">
        <v>1576</v>
      </c>
      <c r="B1051" s="51" t="s">
        <v>1577</v>
      </c>
      <c r="C1051" s="52">
        <f>SUM(C1052:C1055)</f>
        <v>0</v>
      </c>
      <c r="D1051" s="52">
        <f>SUM(D1052:D1055)</f>
        <v>0</v>
      </c>
      <c r="E1051" s="52">
        <f>D1051-C1051</f>
        <v>0</v>
      </c>
    </row>
    <row r="1052" spans="1:5" ht="14.25">
      <c r="A1052" s="50" t="s">
        <v>1578</v>
      </c>
      <c r="B1052" s="50" t="s">
        <v>2551</v>
      </c>
      <c r="C1052" s="52"/>
      <c r="D1052" s="52"/>
      <c r="E1052" s="52"/>
    </row>
    <row r="1053" spans="1:5" ht="14.25">
      <c r="A1053" s="50" t="s">
        <v>1579</v>
      </c>
      <c r="B1053" s="50" t="s">
        <v>2553</v>
      </c>
      <c r="C1053" s="52"/>
      <c r="D1053" s="52"/>
      <c r="E1053" s="52"/>
    </row>
    <row r="1054" spans="1:5" ht="14.25">
      <c r="A1054" s="50" t="s">
        <v>1580</v>
      </c>
      <c r="B1054" s="50" t="s">
        <v>2555</v>
      </c>
      <c r="C1054" s="52"/>
      <c r="D1054" s="52"/>
      <c r="E1054" s="52"/>
    </row>
    <row r="1055" spans="1:5" ht="14.25">
      <c r="A1055" s="50" t="s">
        <v>1581</v>
      </c>
      <c r="B1055" s="50" t="s">
        <v>1582</v>
      </c>
      <c r="C1055" s="52"/>
      <c r="D1055" s="52"/>
      <c r="E1055" s="52"/>
    </row>
    <row r="1056" spans="1:5" ht="14.25">
      <c r="A1056" s="50" t="s">
        <v>1583</v>
      </c>
      <c r="B1056" s="51" t="s">
        <v>1584</v>
      </c>
      <c r="C1056" s="52">
        <f>SUM(C1057:C1066)</f>
        <v>0</v>
      </c>
      <c r="D1056" s="52">
        <f>SUM(D1057:D1066)</f>
        <v>0</v>
      </c>
      <c r="E1056" s="52">
        <f>D1056-C1056</f>
        <v>0</v>
      </c>
    </row>
    <row r="1057" spans="1:5" ht="14.25">
      <c r="A1057" s="50" t="s">
        <v>1585</v>
      </c>
      <c r="B1057" s="50" t="s">
        <v>2551</v>
      </c>
      <c r="C1057" s="52"/>
      <c r="D1057" s="52"/>
      <c r="E1057" s="52"/>
    </row>
    <row r="1058" spans="1:5" ht="14.25">
      <c r="A1058" s="50" t="s">
        <v>1586</v>
      </c>
      <c r="B1058" s="50" t="s">
        <v>2553</v>
      </c>
      <c r="C1058" s="52"/>
      <c r="D1058" s="52"/>
      <c r="E1058" s="52"/>
    </row>
    <row r="1059" spans="1:5" ht="14.25">
      <c r="A1059" s="50" t="s">
        <v>1587</v>
      </c>
      <c r="B1059" s="50" t="s">
        <v>2555</v>
      </c>
      <c r="C1059" s="52"/>
      <c r="D1059" s="52"/>
      <c r="E1059" s="52"/>
    </row>
    <row r="1060" spans="1:5" ht="14.25">
      <c r="A1060" s="50" t="s">
        <v>1588</v>
      </c>
      <c r="B1060" s="50" t="s">
        <v>1589</v>
      </c>
      <c r="C1060" s="52"/>
      <c r="D1060" s="52"/>
      <c r="E1060" s="52"/>
    </row>
    <row r="1061" spans="1:5" ht="14.25">
      <c r="A1061" s="50" t="s">
        <v>1590</v>
      </c>
      <c r="B1061" s="50" t="s">
        <v>1591</v>
      </c>
      <c r="C1061" s="52"/>
      <c r="D1061" s="52"/>
      <c r="E1061" s="52"/>
    </row>
    <row r="1062" spans="1:5" ht="14.25">
      <c r="A1062" s="50" t="s">
        <v>1592</v>
      </c>
      <c r="B1062" s="50" t="s">
        <v>1593</v>
      </c>
      <c r="C1062" s="52"/>
      <c r="D1062" s="52"/>
      <c r="E1062" s="52"/>
    </row>
    <row r="1063" spans="1:5" ht="14.25">
      <c r="A1063" s="50">
        <v>2150516</v>
      </c>
      <c r="B1063" s="50" t="s">
        <v>1594</v>
      </c>
      <c r="C1063" s="52"/>
      <c r="D1063" s="52"/>
      <c r="E1063" s="52"/>
    </row>
    <row r="1064" spans="1:5" ht="14.25">
      <c r="A1064" s="50">
        <v>2150517</v>
      </c>
      <c r="B1064" s="50" t="s">
        <v>1595</v>
      </c>
      <c r="C1064" s="52"/>
      <c r="D1064" s="52"/>
      <c r="E1064" s="52"/>
    </row>
    <row r="1065" spans="1:5" ht="14.25">
      <c r="A1065" s="50">
        <v>2150550</v>
      </c>
      <c r="B1065" s="50" t="s">
        <v>2569</v>
      </c>
      <c r="C1065" s="52"/>
      <c r="D1065" s="52"/>
      <c r="E1065" s="52"/>
    </row>
    <row r="1066" spans="1:5" ht="14.25">
      <c r="A1066" s="50" t="s">
        <v>1596</v>
      </c>
      <c r="B1066" s="50" t="s">
        <v>1597</v>
      </c>
      <c r="C1066" s="52"/>
      <c r="D1066" s="52"/>
      <c r="E1066" s="52"/>
    </row>
    <row r="1067" spans="1:5" ht="14.25">
      <c r="A1067" s="50" t="s">
        <v>1598</v>
      </c>
      <c r="B1067" s="51" t="s">
        <v>1599</v>
      </c>
      <c r="C1067" s="52">
        <f>SUM(C1068:C1073)</f>
        <v>0</v>
      </c>
      <c r="D1067" s="52">
        <f>SUM(D1068:D1073)</f>
        <v>0</v>
      </c>
      <c r="E1067" s="52">
        <f>D1067-C1067</f>
        <v>0</v>
      </c>
    </row>
    <row r="1068" spans="1:5" ht="14.25">
      <c r="A1068" s="50" t="s">
        <v>1600</v>
      </c>
      <c r="B1068" s="50" t="s">
        <v>2551</v>
      </c>
      <c r="C1068" s="52"/>
      <c r="D1068" s="52"/>
      <c r="E1068" s="52"/>
    </row>
    <row r="1069" spans="1:5" ht="14.25">
      <c r="A1069" s="50" t="s">
        <v>1601</v>
      </c>
      <c r="B1069" s="50" t="s">
        <v>2553</v>
      </c>
      <c r="C1069" s="52"/>
      <c r="D1069" s="52"/>
      <c r="E1069" s="52"/>
    </row>
    <row r="1070" spans="1:5" ht="14.25">
      <c r="A1070" s="50" t="s">
        <v>1602</v>
      </c>
      <c r="B1070" s="50" t="s">
        <v>2555</v>
      </c>
      <c r="C1070" s="52"/>
      <c r="D1070" s="52"/>
      <c r="E1070" s="52"/>
    </row>
    <row r="1071" spans="1:5" ht="14.25">
      <c r="A1071" s="50" t="s">
        <v>1603</v>
      </c>
      <c r="B1071" s="50" t="s">
        <v>1604</v>
      </c>
      <c r="C1071" s="52"/>
      <c r="D1071" s="52"/>
      <c r="E1071" s="52"/>
    </row>
    <row r="1072" spans="1:5" ht="14.25">
      <c r="A1072" s="50" t="s">
        <v>1605</v>
      </c>
      <c r="B1072" s="50" t="s">
        <v>1606</v>
      </c>
      <c r="C1072" s="52"/>
      <c r="D1072" s="52"/>
      <c r="E1072" s="52"/>
    </row>
    <row r="1073" spans="1:5" ht="14.25">
      <c r="A1073" s="50" t="s">
        <v>1607</v>
      </c>
      <c r="B1073" s="50" t="s">
        <v>1608</v>
      </c>
      <c r="C1073" s="52"/>
      <c r="D1073" s="52"/>
      <c r="E1073" s="52"/>
    </row>
    <row r="1074" spans="1:5" ht="14.25">
      <c r="A1074" s="50" t="s">
        <v>1609</v>
      </c>
      <c r="B1074" s="51" t="s">
        <v>1610</v>
      </c>
      <c r="C1074" s="52">
        <f>SUM(C1075:C1081)</f>
        <v>0</v>
      </c>
      <c r="D1074" s="52">
        <f>SUM(D1075:D1081)</f>
        <v>0</v>
      </c>
      <c r="E1074" s="52">
        <f>D1074-C1074</f>
        <v>0</v>
      </c>
    </row>
    <row r="1075" spans="1:5" ht="14.25">
      <c r="A1075" s="50" t="s">
        <v>1611</v>
      </c>
      <c r="B1075" s="50" t="s">
        <v>2551</v>
      </c>
      <c r="C1075" s="52"/>
      <c r="D1075" s="52"/>
      <c r="E1075" s="52"/>
    </row>
    <row r="1076" spans="1:5" ht="14.25">
      <c r="A1076" s="50" t="s">
        <v>1612</v>
      </c>
      <c r="B1076" s="50" t="s">
        <v>2553</v>
      </c>
      <c r="C1076" s="52"/>
      <c r="D1076" s="52"/>
      <c r="E1076" s="52"/>
    </row>
    <row r="1077" spans="1:5" ht="14.25">
      <c r="A1077" s="50" t="s">
        <v>1613</v>
      </c>
      <c r="B1077" s="50" t="s">
        <v>2555</v>
      </c>
      <c r="C1077" s="52"/>
      <c r="D1077" s="52"/>
      <c r="E1077" s="52"/>
    </row>
    <row r="1078" spans="1:5" ht="14.25">
      <c r="A1078" s="50" t="s">
        <v>1614</v>
      </c>
      <c r="B1078" s="50" t="s">
        <v>1615</v>
      </c>
      <c r="C1078" s="52"/>
      <c r="D1078" s="52"/>
      <c r="E1078" s="52"/>
    </row>
    <row r="1079" spans="1:5" ht="14.25">
      <c r="A1079" s="50" t="s">
        <v>1616</v>
      </c>
      <c r="B1079" s="50" t="s">
        <v>1617</v>
      </c>
      <c r="C1079" s="52"/>
      <c r="D1079" s="52"/>
      <c r="E1079" s="52"/>
    </row>
    <row r="1080" spans="1:5" ht="14.25">
      <c r="A1080" s="50" t="s">
        <v>1618</v>
      </c>
      <c r="B1080" s="50" t="s">
        <v>1619</v>
      </c>
      <c r="C1080" s="52"/>
      <c r="D1080" s="52"/>
      <c r="E1080" s="52"/>
    </row>
    <row r="1081" spans="1:5" ht="14.25">
      <c r="A1081" s="50" t="s">
        <v>1620</v>
      </c>
      <c r="B1081" s="50" t="s">
        <v>1621</v>
      </c>
      <c r="C1081" s="52"/>
      <c r="D1081" s="52"/>
      <c r="E1081" s="52"/>
    </row>
    <row r="1082" spans="1:5" ht="14.25">
      <c r="A1082" s="50" t="s">
        <v>1622</v>
      </c>
      <c r="B1082" s="51" t="s">
        <v>1623</v>
      </c>
      <c r="C1082" s="52">
        <f>SUM(C1083:C1087)</f>
        <v>0</v>
      </c>
      <c r="D1082" s="52">
        <f>SUM(D1083:D1087)</f>
        <v>0</v>
      </c>
      <c r="E1082" s="52">
        <f>D1082-C1082</f>
        <v>0</v>
      </c>
    </row>
    <row r="1083" spans="1:5" ht="14.25">
      <c r="A1083" s="50" t="s">
        <v>1624</v>
      </c>
      <c r="B1083" s="50" t="s">
        <v>1625</v>
      </c>
      <c r="C1083" s="52"/>
      <c r="D1083" s="52"/>
      <c r="E1083" s="52"/>
    </row>
    <row r="1084" spans="1:5" ht="14.25">
      <c r="A1084" s="50" t="s">
        <v>1626</v>
      </c>
      <c r="B1084" s="50" t="s">
        <v>1627</v>
      </c>
      <c r="C1084" s="52"/>
      <c r="D1084" s="52"/>
      <c r="E1084" s="52"/>
    </row>
    <row r="1085" spans="1:5" ht="14.25">
      <c r="A1085" s="50" t="s">
        <v>1628</v>
      </c>
      <c r="B1085" s="50" t="s">
        <v>1629</v>
      </c>
      <c r="C1085" s="52"/>
      <c r="D1085" s="52"/>
      <c r="E1085" s="52"/>
    </row>
    <row r="1086" spans="1:5" ht="14.25">
      <c r="A1086" s="50" t="s">
        <v>1630</v>
      </c>
      <c r="B1086" s="50" t="s">
        <v>1631</v>
      </c>
      <c r="C1086" s="52"/>
      <c r="D1086" s="52"/>
      <c r="E1086" s="52"/>
    </row>
    <row r="1087" spans="1:5" ht="14.25">
      <c r="A1087" s="50" t="s">
        <v>1632</v>
      </c>
      <c r="B1087" s="50" t="s">
        <v>1633</v>
      </c>
      <c r="C1087" s="52"/>
      <c r="D1087" s="52"/>
      <c r="E1087" s="52"/>
    </row>
    <row r="1088" spans="1:5" ht="14.25">
      <c r="A1088" s="50" t="s">
        <v>1634</v>
      </c>
      <c r="B1088" s="51" t="s">
        <v>1635</v>
      </c>
      <c r="C1088" s="52">
        <f>C1089+C1099+C1105</f>
        <v>66</v>
      </c>
      <c r="D1088" s="52">
        <f>D1089+D1099+D1105</f>
        <v>84</v>
      </c>
      <c r="E1088" s="52">
        <f>D1088-C1088</f>
        <v>18</v>
      </c>
    </row>
    <row r="1089" spans="1:5" ht="14.25">
      <c r="A1089" s="50" t="s">
        <v>1636</v>
      </c>
      <c r="B1089" s="51" t="s">
        <v>1637</v>
      </c>
      <c r="C1089" s="52">
        <f>SUM(C1090:C1098)</f>
        <v>66</v>
      </c>
      <c r="D1089" s="52">
        <f>SUM(D1090:D1098)</f>
        <v>84</v>
      </c>
      <c r="E1089" s="52">
        <f>D1089-C1089</f>
        <v>18</v>
      </c>
    </row>
    <row r="1090" spans="1:5" ht="14.25">
      <c r="A1090" s="50" t="s">
        <v>1638</v>
      </c>
      <c r="B1090" s="50" t="s">
        <v>2551</v>
      </c>
      <c r="C1090" s="52">
        <v>57</v>
      </c>
      <c r="D1090" s="52">
        <v>57</v>
      </c>
      <c r="E1090" s="52">
        <f>D1090-C1090</f>
        <v>0</v>
      </c>
    </row>
    <row r="1091" spans="1:5" ht="14.25">
      <c r="A1091" s="50" t="s">
        <v>1639</v>
      </c>
      <c r="B1091" s="50" t="s">
        <v>2553</v>
      </c>
      <c r="C1091" s="52"/>
      <c r="D1091" s="52"/>
      <c r="E1091" s="52"/>
    </row>
    <row r="1092" spans="1:5" ht="14.25">
      <c r="A1092" s="50" t="s">
        <v>1640</v>
      </c>
      <c r="B1092" s="50" t="s">
        <v>2555</v>
      </c>
      <c r="C1092" s="52"/>
      <c r="D1092" s="52"/>
      <c r="E1092" s="52"/>
    </row>
    <row r="1093" spans="1:5" ht="14.25">
      <c r="A1093" s="50" t="s">
        <v>1641</v>
      </c>
      <c r="B1093" s="50" t="s">
        <v>1642</v>
      </c>
      <c r="C1093" s="52"/>
      <c r="D1093" s="52"/>
      <c r="E1093" s="52"/>
    </row>
    <row r="1094" spans="1:5" ht="14.25">
      <c r="A1094" s="50" t="s">
        <v>1643</v>
      </c>
      <c r="B1094" s="50" t="s">
        <v>1644</v>
      </c>
      <c r="C1094" s="52"/>
      <c r="D1094" s="52"/>
      <c r="E1094" s="52"/>
    </row>
    <row r="1095" spans="1:5" ht="14.25">
      <c r="A1095" s="50" t="s">
        <v>1645</v>
      </c>
      <c r="B1095" s="50" t="s">
        <v>1646</v>
      </c>
      <c r="C1095" s="52"/>
      <c r="D1095" s="52"/>
      <c r="E1095" s="52"/>
    </row>
    <row r="1096" spans="1:5" ht="14.25">
      <c r="A1096" s="50" t="s">
        <v>1647</v>
      </c>
      <c r="B1096" s="50" t="s">
        <v>1648</v>
      </c>
      <c r="C1096" s="52"/>
      <c r="D1096" s="52"/>
      <c r="E1096" s="52"/>
    </row>
    <row r="1097" spans="1:5" ht="14.25">
      <c r="A1097" s="50" t="s">
        <v>1649</v>
      </c>
      <c r="B1097" s="50" t="s">
        <v>2569</v>
      </c>
      <c r="C1097" s="52">
        <v>3</v>
      </c>
      <c r="D1097" s="52">
        <v>6</v>
      </c>
      <c r="E1097" s="52">
        <f>D1097-C1097</f>
        <v>3</v>
      </c>
    </row>
    <row r="1098" spans="1:5" ht="14.25">
      <c r="A1098" s="50" t="s">
        <v>1650</v>
      </c>
      <c r="B1098" s="50" t="s">
        <v>1651</v>
      </c>
      <c r="C1098" s="52">
        <v>6</v>
      </c>
      <c r="D1098" s="52">
        <v>21</v>
      </c>
      <c r="E1098" s="52">
        <f>D1098-C1098</f>
        <v>15</v>
      </c>
    </row>
    <row r="1099" spans="1:5" ht="14.25">
      <c r="A1099" s="50" t="s">
        <v>1652</v>
      </c>
      <c r="B1099" s="51" t="s">
        <v>1653</v>
      </c>
      <c r="C1099" s="52">
        <f>SUM(C1100:C1104)</f>
        <v>0</v>
      </c>
      <c r="D1099" s="52">
        <f>SUM(D1100:D1104)</f>
        <v>0</v>
      </c>
      <c r="E1099" s="52">
        <f>D1099-C1099</f>
        <v>0</v>
      </c>
    </row>
    <row r="1100" spans="1:5" ht="14.25">
      <c r="A1100" s="50" t="s">
        <v>1654</v>
      </c>
      <c r="B1100" s="50" t="s">
        <v>2551</v>
      </c>
      <c r="C1100" s="52"/>
      <c r="D1100" s="52"/>
      <c r="E1100" s="52"/>
    </row>
    <row r="1101" spans="1:5" ht="14.25">
      <c r="A1101" s="50" t="s">
        <v>1655</v>
      </c>
      <c r="B1101" s="50" t="s">
        <v>2553</v>
      </c>
      <c r="C1101" s="52"/>
      <c r="D1101" s="52"/>
      <c r="E1101" s="52"/>
    </row>
    <row r="1102" spans="1:5" ht="14.25">
      <c r="A1102" s="50" t="s">
        <v>1656</v>
      </c>
      <c r="B1102" s="50" t="s">
        <v>2555</v>
      </c>
      <c r="C1102" s="52"/>
      <c r="D1102" s="52"/>
      <c r="E1102" s="52"/>
    </row>
    <row r="1103" spans="1:5" ht="14.25">
      <c r="A1103" s="50" t="s">
        <v>1657</v>
      </c>
      <c r="B1103" s="50" t="s">
        <v>1658</v>
      </c>
      <c r="C1103" s="52"/>
      <c r="D1103" s="52"/>
      <c r="E1103" s="52"/>
    </row>
    <row r="1104" spans="1:5" ht="14.25">
      <c r="A1104" s="50" t="s">
        <v>1659</v>
      </c>
      <c r="B1104" s="50" t="s">
        <v>1660</v>
      </c>
      <c r="C1104" s="52"/>
      <c r="D1104" s="52"/>
      <c r="E1104" s="52"/>
    </row>
    <row r="1105" spans="1:5" ht="14.25">
      <c r="A1105" s="50" t="s">
        <v>1661</v>
      </c>
      <c r="B1105" s="51" t="s">
        <v>1662</v>
      </c>
      <c r="C1105" s="52">
        <f>SUM(C1106:C1107)</f>
        <v>0</v>
      </c>
      <c r="D1105" s="52">
        <f>SUM(D1106:D1107)</f>
        <v>0</v>
      </c>
      <c r="E1105" s="52">
        <f>D1105-C1105</f>
        <v>0</v>
      </c>
    </row>
    <row r="1106" spans="1:5" ht="14.25">
      <c r="A1106" s="50" t="s">
        <v>1663</v>
      </c>
      <c r="B1106" s="50" t="s">
        <v>1664</v>
      </c>
      <c r="C1106" s="52"/>
      <c r="D1106" s="52"/>
      <c r="E1106" s="52"/>
    </row>
    <row r="1107" spans="1:5" ht="14.25">
      <c r="A1107" s="50" t="s">
        <v>1665</v>
      </c>
      <c r="B1107" s="50" t="s">
        <v>1666</v>
      </c>
      <c r="C1107" s="52"/>
      <c r="D1107" s="52"/>
      <c r="E1107" s="52"/>
    </row>
    <row r="1108" spans="1:5" ht="14.25">
      <c r="A1108" s="50" t="s">
        <v>1667</v>
      </c>
      <c r="B1108" s="51" t="s">
        <v>1668</v>
      </c>
      <c r="C1108" s="52">
        <f>C1109+C1116+C1126+C1132+C1135</f>
        <v>25</v>
      </c>
      <c r="D1108" s="52">
        <f>D1109+D1116+D1126+D1132+D1135</f>
        <v>28</v>
      </c>
      <c r="E1108" s="52">
        <f>D1108-C1108</f>
        <v>3</v>
      </c>
    </row>
    <row r="1109" spans="1:5" ht="14.25">
      <c r="A1109" s="50" t="s">
        <v>1669</v>
      </c>
      <c r="B1109" s="51" t="s">
        <v>1670</v>
      </c>
      <c r="C1109" s="52">
        <f>SUM(C1110:C1115)</f>
        <v>0</v>
      </c>
      <c r="D1109" s="52">
        <f>SUM(D1110:D1115)</f>
        <v>0</v>
      </c>
      <c r="E1109" s="52">
        <f>D1109-C1109</f>
        <v>0</v>
      </c>
    </row>
    <row r="1110" spans="1:5" ht="14.25">
      <c r="A1110" s="50" t="s">
        <v>1671</v>
      </c>
      <c r="B1110" s="50" t="s">
        <v>2551</v>
      </c>
      <c r="C1110" s="52"/>
      <c r="D1110" s="52"/>
      <c r="E1110" s="52"/>
    </row>
    <row r="1111" spans="1:5" ht="14.25">
      <c r="A1111" s="50" t="s">
        <v>1672</v>
      </c>
      <c r="B1111" s="50" t="s">
        <v>2553</v>
      </c>
      <c r="C1111" s="52"/>
      <c r="D1111" s="52"/>
      <c r="E1111" s="52"/>
    </row>
    <row r="1112" spans="1:5" ht="14.25">
      <c r="A1112" s="50" t="s">
        <v>1673</v>
      </c>
      <c r="B1112" s="50" t="s">
        <v>2555</v>
      </c>
      <c r="C1112" s="52"/>
      <c r="D1112" s="52"/>
      <c r="E1112" s="52"/>
    </row>
    <row r="1113" spans="1:5" ht="14.25">
      <c r="A1113" s="50" t="s">
        <v>1674</v>
      </c>
      <c r="B1113" s="50" t="s">
        <v>1675</v>
      </c>
      <c r="C1113" s="52"/>
      <c r="D1113" s="52"/>
      <c r="E1113" s="52"/>
    </row>
    <row r="1114" spans="1:5" ht="14.25">
      <c r="A1114" s="50" t="s">
        <v>1676</v>
      </c>
      <c r="B1114" s="50" t="s">
        <v>2569</v>
      </c>
      <c r="C1114" s="52"/>
      <c r="D1114" s="52"/>
      <c r="E1114" s="52"/>
    </row>
    <row r="1115" spans="1:5" ht="14.25">
      <c r="A1115" s="50" t="s">
        <v>1677</v>
      </c>
      <c r="B1115" s="50" t="s">
        <v>1678</v>
      </c>
      <c r="C1115" s="52"/>
      <c r="D1115" s="52"/>
      <c r="E1115" s="52"/>
    </row>
    <row r="1116" spans="1:5" ht="14.25">
      <c r="A1116" s="50" t="s">
        <v>1679</v>
      </c>
      <c r="B1116" s="51" t="s">
        <v>1680</v>
      </c>
      <c r="C1116" s="52">
        <f>SUM(C1117:C1125)</f>
        <v>0</v>
      </c>
      <c r="D1116" s="52">
        <f>SUM(D1117:D1125)</f>
        <v>0</v>
      </c>
      <c r="E1116" s="52">
        <f>D1116-C1116</f>
        <v>0</v>
      </c>
    </row>
    <row r="1117" spans="1:5" ht="14.25">
      <c r="A1117" s="50" t="s">
        <v>1681</v>
      </c>
      <c r="B1117" s="50" t="s">
        <v>1682</v>
      </c>
      <c r="C1117" s="52"/>
      <c r="D1117" s="52"/>
      <c r="E1117" s="52"/>
    </row>
    <row r="1118" spans="1:5" ht="14.25">
      <c r="A1118" s="50" t="s">
        <v>1683</v>
      </c>
      <c r="B1118" s="50" t="s">
        <v>1684</v>
      </c>
      <c r="C1118" s="52"/>
      <c r="D1118" s="52"/>
      <c r="E1118" s="52"/>
    </row>
    <row r="1119" spans="1:5" ht="14.25">
      <c r="A1119" s="50" t="s">
        <v>1685</v>
      </c>
      <c r="B1119" s="50" t="s">
        <v>1686</v>
      </c>
      <c r="C1119" s="52"/>
      <c r="D1119" s="52"/>
      <c r="E1119" s="52"/>
    </row>
    <row r="1120" spans="1:5" ht="14.25">
      <c r="A1120" s="50" t="s">
        <v>1687</v>
      </c>
      <c r="B1120" s="50" t="s">
        <v>1688</v>
      </c>
      <c r="C1120" s="52"/>
      <c r="D1120" s="52"/>
      <c r="E1120" s="52"/>
    </row>
    <row r="1121" spans="1:5" ht="14.25">
      <c r="A1121" s="50" t="s">
        <v>1689</v>
      </c>
      <c r="B1121" s="50" t="s">
        <v>1690</v>
      </c>
      <c r="C1121" s="52"/>
      <c r="D1121" s="52"/>
      <c r="E1121" s="52"/>
    </row>
    <row r="1122" spans="1:5" ht="14.25">
      <c r="A1122" s="50" t="s">
        <v>1691</v>
      </c>
      <c r="B1122" s="50" t="s">
        <v>1692</v>
      </c>
      <c r="C1122" s="52"/>
      <c r="D1122" s="52"/>
      <c r="E1122" s="52"/>
    </row>
    <row r="1123" spans="1:5" ht="14.25">
      <c r="A1123" s="50" t="s">
        <v>1693</v>
      </c>
      <c r="B1123" s="50" t="s">
        <v>1694</v>
      </c>
      <c r="C1123" s="52"/>
      <c r="D1123" s="52"/>
      <c r="E1123" s="52"/>
    </row>
    <row r="1124" spans="1:5" ht="14.25">
      <c r="A1124" s="50" t="s">
        <v>1695</v>
      </c>
      <c r="B1124" s="50" t="s">
        <v>1696</v>
      </c>
      <c r="C1124" s="52"/>
      <c r="D1124" s="52"/>
      <c r="E1124" s="52"/>
    </row>
    <row r="1125" spans="1:5" ht="14.25">
      <c r="A1125" s="50" t="s">
        <v>1697</v>
      </c>
      <c r="B1125" s="54" t="s">
        <v>1698</v>
      </c>
      <c r="C1125" s="52"/>
      <c r="D1125" s="52"/>
      <c r="E1125" s="52"/>
    </row>
    <row r="1126" spans="1:5" ht="14.25">
      <c r="A1126" s="54" t="s">
        <v>1699</v>
      </c>
      <c r="B1126" s="59" t="s">
        <v>1700</v>
      </c>
      <c r="C1126" s="53">
        <f>SUM(C1127:C1131)</f>
        <v>1</v>
      </c>
      <c r="D1126" s="53">
        <f>SUM(D1127:D1131)</f>
        <v>4</v>
      </c>
      <c r="E1126" s="52">
        <f>D1126-C1126</f>
        <v>3</v>
      </c>
    </row>
    <row r="1127" spans="1:5" ht="14.25">
      <c r="A1127" s="50" t="s">
        <v>1701</v>
      </c>
      <c r="B1127" s="50" t="s">
        <v>1702</v>
      </c>
      <c r="C1127" s="52"/>
      <c r="D1127" s="52"/>
      <c r="E1127" s="52"/>
    </row>
    <row r="1128" spans="1:5" ht="14.25">
      <c r="A1128" s="50" t="s">
        <v>1703</v>
      </c>
      <c r="B1128" s="50" t="s">
        <v>1704</v>
      </c>
      <c r="C1128" s="52"/>
      <c r="D1128" s="52"/>
      <c r="E1128" s="52"/>
    </row>
    <row r="1129" spans="1:5" ht="14.25">
      <c r="A1129" s="50" t="s">
        <v>1705</v>
      </c>
      <c r="B1129" s="50" t="s">
        <v>1706</v>
      </c>
      <c r="C1129" s="52"/>
      <c r="D1129" s="52"/>
      <c r="E1129" s="52"/>
    </row>
    <row r="1130" spans="1:5" ht="14.25">
      <c r="A1130" s="50" t="s">
        <v>1707</v>
      </c>
      <c r="B1130" s="50" t="s">
        <v>1708</v>
      </c>
      <c r="C1130" s="52"/>
      <c r="D1130" s="52"/>
      <c r="E1130" s="52"/>
    </row>
    <row r="1131" spans="1:5" ht="14.25">
      <c r="A1131" s="50" t="s">
        <v>1709</v>
      </c>
      <c r="B1131" s="50" t="s">
        <v>1710</v>
      </c>
      <c r="C1131" s="52">
        <v>1</v>
      </c>
      <c r="D1131" s="52">
        <v>4</v>
      </c>
      <c r="E1131" s="52">
        <f>D1131-C1131</f>
        <v>3</v>
      </c>
    </row>
    <row r="1132" spans="1:5" ht="14.25">
      <c r="A1132" s="50" t="s">
        <v>1711</v>
      </c>
      <c r="B1132" s="51" t="s">
        <v>1712</v>
      </c>
      <c r="C1132" s="52">
        <f>SUM(C1133:C1134)</f>
        <v>0</v>
      </c>
      <c r="D1132" s="52">
        <f>SUM(D1133:D1134)</f>
        <v>0</v>
      </c>
      <c r="E1132" s="52">
        <f>D1132-C1132</f>
        <v>0</v>
      </c>
    </row>
    <row r="1133" spans="1:5" ht="14.25">
      <c r="A1133" s="50" t="s">
        <v>1713</v>
      </c>
      <c r="B1133" s="50" t="s">
        <v>1714</v>
      </c>
      <c r="C1133" s="52"/>
      <c r="D1133" s="52"/>
      <c r="E1133" s="52"/>
    </row>
    <row r="1134" spans="1:5" ht="14.25">
      <c r="A1134" s="50" t="s">
        <v>1715</v>
      </c>
      <c r="B1134" s="50" t="s">
        <v>2029</v>
      </c>
      <c r="C1134" s="52"/>
      <c r="D1134" s="52"/>
      <c r="E1134" s="52"/>
    </row>
    <row r="1135" spans="1:5" ht="14.25">
      <c r="A1135" s="50" t="s">
        <v>2030</v>
      </c>
      <c r="B1135" s="51" t="s">
        <v>2031</v>
      </c>
      <c r="C1135" s="52">
        <f>SUM(C1136:C1137)</f>
        <v>24</v>
      </c>
      <c r="D1135" s="52">
        <f>SUM(D1136:D1137)</f>
        <v>24</v>
      </c>
      <c r="E1135" s="52">
        <f>D1135-C1135</f>
        <v>0</v>
      </c>
    </row>
    <row r="1136" spans="1:5" ht="14.25">
      <c r="A1136" s="50">
        <v>2179902</v>
      </c>
      <c r="B1136" s="50" t="s">
        <v>2032</v>
      </c>
      <c r="C1136" s="52"/>
      <c r="D1136" s="52"/>
      <c r="E1136" s="52"/>
    </row>
    <row r="1137" spans="1:5" ht="14.25">
      <c r="A1137" s="50">
        <v>2179999</v>
      </c>
      <c r="B1137" s="50" t="s">
        <v>2033</v>
      </c>
      <c r="C1137" s="52">
        <v>24</v>
      </c>
      <c r="D1137" s="52">
        <v>24</v>
      </c>
      <c r="E1137" s="52">
        <f aca="true" t="shared" si="10" ref="E1137:E1150">D1137-C1137</f>
        <v>0</v>
      </c>
    </row>
    <row r="1138" spans="1:5" ht="14.25">
      <c r="A1138" s="50" t="s">
        <v>2034</v>
      </c>
      <c r="B1138" s="51" t="s">
        <v>2035</v>
      </c>
      <c r="C1138" s="52">
        <f>SUM(C1139:C1147)</f>
        <v>0</v>
      </c>
      <c r="D1138" s="52">
        <f>SUM(D1139:D1147)</f>
        <v>0</v>
      </c>
      <c r="E1138" s="52">
        <f t="shared" si="10"/>
        <v>0</v>
      </c>
    </row>
    <row r="1139" spans="1:5" ht="14.25">
      <c r="A1139" s="50" t="s">
        <v>2036</v>
      </c>
      <c r="B1139" s="51" t="s">
        <v>2037</v>
      </c>
      <c r="C1139" s="52"/>
      <c r="D1139" s="52"/>
      <c r="E1139" s="52">
        <f t="shared" si="10"/>
        <v>0</v>
      </c>
    </row>
    <row r="1140" spans="1:5" ht="14.25">
      <c r="A1140" s="50" t="s">
        <v>2038</v>
      </c>
      <c r="B1140" s="51" t="s">
        <v>2039</v>
      </c>
      <c r="C1140" s="52"/>
      <c r="D1140" s="52"/>
      <c r="E1140" s="52">
        <f t="shared" si="10"/>
        <v>0</v>
      </c>
    </row>
    <row r="1141" spans="1:5" ht="14.25">
      <c r="A1141" s="50" t="s">
        <v>2040</v>
      </c>
      <c r="B1141" s="51" t="s">
        <v>2041</v>
      </c>
      <c r="C1141" s="52"/>
      <c r="D1141" s="52"/>
      <c r="E1141" s="52">
        <f t="shared" si="10"/>
        <v>0</v>
      </c>
    </row>
    <row r="1142" spans="1:5" ht="14.25">
      <c r="A1142" s="50" t="s">
        <v>2042</v>
      </c>
      <c r="B1142" s="51" t="s">
        <v>2043</v>
      </c>
      <c r="C1142" s="52"/>
      <c r="D1142" s="52"/>
      <c r="E1142" s="52">
        <f t="shared" si="10"/>
        <v>0</v>
      </c>
    </row>
    <row r="1143" spans="1:5" ht="14.25">
      <c r="A1143" s="50" t="s">
        <v>2044</v>
      </c>
      <c r="B1143" s="51" t="s">
        <v>2045</v>
      </c>
      <c r="C1143" s="52"/>
      <c r="D1143" s="52"/>
      <c r="E1143" s="52">
        <f t="shared" si="10"/>
        <v>0</v>
      </c>
    </row>
    <row r="1144" spans="1:5" ht="14.25">
      <c r="A1144" s="50" t="s">
        <v>2046</v>
      </c>
      <c r="B1144" s="51" t="s">
        <v>2047</v>
      </c>
      <c r="C1144" s="52"/>
      <c r="D1144" s="52"/>
      <c r="E1144" s="52">
        <f t="shared" si="10"/>
        <v>0</v>
      </c>
    </row>
    <row r="1145" spans="1:5" ht="14.25">
      <c r="A1145" s="50" t="s">
        <v>2048</v>
      </c>
      <c r="B1145" s="51" t="s">
        <v>2049</v>
      </c>
      <c r="C1145" s="52"/>
      <c r="D1145" s="52"/>
      <c r="E1145" s="52">
        <f t="shared" si="10"/>
        <v>0</v>
      </c>
    </row>
    <row r="1146" spans="1:5" ht="14.25">
      <c r="A1146" s="50" t="s">
        <v>2050</v>
      </c>
      <c r="B1146" s="51" t="s">
        <v>2051</v>
      </c>
      <c r="C1146" s="52"/>
      <c r="D1146" s="52"/>
      <c r="E1146" s="52">
        <f t="shared" si="10"/>
        <v>0</v>
      </c>
    </row>
    <row r="1147" spans="1:5" ht="14.25">
      <c r="A1147" s="50" t="s">
        <v>2052</v>
      </c>
      <c r="B1147" s="51" t="s">
        <v>2053</v>
      </c>
      <c r="C1147" s="52"/>
      <c r="D1147" s="52"/>
      <c r="E1147" s="52">
        <f t="shared" si="10"/>
        <v>0</v>
      </c>
    </row>
    <row r="1148" spans="1:5" ht="14.25">
      <c r="A1148" s="50" t="s">
        <v>2054</v>
      </c>
      <c r="B1148" s="51" t="s">
        <v>2055</v>
      </c>
      <c r="C1148" s="52">
        <f>SUM(C1149,C1176,C1191)</f>
        <v>591</v>
      </c>
      <c r="D1148" s="52">
        <f>SUM(D1149,D1176,D1191)</f>
        <v>1054</v>
      </c>
      <c r="E1148" s="52">
        <f t="shared" si="10"/>
        <v>463</v>
      </c>
    </row>
    <row r="1149" spans="1:5" ht="14.25">
      <c r="A1149" s="50" t="s">
        <v>2056</v>
      </c>
      <c r="B1149" s="51" t="s">
        <v>2057</v>
      </c>
      <c r="C1149" s="52">
        <f>SUM(C1150:C1175)</f>
        <v>581</v>
      </c>
      <c r="D1149" s="52">
        <f>SUM(D1150:D1175)</f>
        <v>1044</v>
      </c>
      <c r="E1149" s="52">
        <f t="shared" si="10"/>
        <v>463</v>
      </c>
    </row>
    <row r="1150" spans="1:5" ht="14.25">
      <c r="A1150" s="50" t="s">
        <v>2058</v>
      </c>
      <c r="B1150" s="50" t="s">
        <v>2551</v>
      </c>
      <c r="C1150" s="52">
        <v>228</v>
      </c>
      <c r="D1150" s="52">
        <v>257</v>
      </c>
      <c r="E1150" s="52">
        <f t="shared" si="10"/>
        <v>29</v>
      </c>
    </row>
    <row r="1151" spans="1:5" ht="14.25">
      <c r="A1151" s="50" t="s">
        <v>2059</v>
      </c>
      <c r="B1151" s="50" t="s">
        <v>2553</v>
      </c>
      <c r="C1151" s="52"/>
      <c r="D1151" s="52"/>
      <c r="E1151" s="52"/>
    </row>
    <row r="1152" spans="1:5" ht="14.25">
      <c r="A1152" s="50" t="s">
        <v>2060</v>
      </c>
      <c r="B1152" s="50" t="s">
        <v>2555</v>
      </c>
      <c r="C1152" s="52"/>
      <c r="D1152" s="52"/>
      <c r="E1152" s="52"/>
    </row>
    <row r="1153" spans="1:5" ht="14.25">
      <c r="A1153" s="50" t="s">
        <v>2061</v>
      </c>
      <c r="B1153" s="50" t="s">
        <v>2062</v>
      </c>
      <c r="C1153" s="52">
        <v>50</v>
      </c>
      <c r="D1153" s="52">
        <v>50</v>
      </c>
      <c r="E1153" s="52">
        <f>D1153-C1153</f>
        <v>0</v>
      </c>
    </row>
    <row r="1154" spans="1:5" ht="14.25">
      <c r="A1154" s="50" t="s">
        <v>2063</v>
      </c>
      <c r="B1154" s="50" t="s">
        <v>2064</v>
      </c>
      <c r="C1154" s="52">
        <v>2</v>
      </c>
      <c r="D1154" s="52">
        <v>271</v>
      </c>
      <c r="E1154" s="52">
        <f>D1154-C1154</f>
        <v>269</v>
      </c>
    </row>
    <row r="1155" spans="1:5" ht="14.25">
      <c r="A1155" s="50" t="s">
        <v>2065</v>
      </c>
      <c r="B1155" s="50" t="s">
        <v>2066</v>
      </c>
      <c r="C1155" s="52"/>
      <c r="D1155" s="52"/>
      <c r="E1155" s="52"/>
    </row>
    <row r="1156" spans="1:5" ht="14.25">
      <c r="A1156" s="50" t="s">
        <v>2067</v>
      </c>
      <c r="B1156" s="50" t="s">
        <v>2068</v>
      </c>
      <c r="C1156" s="52">
        <v>45</v>
      </c>
      <c r="D1156" s="52">
        <v>45</v>
      </c>
      <c r="E1156" s="52">
        <f>D1156-C1156</f>
        <v>0</v>
      </c>
    </row>
    <row r="1157" spans="1:5" ht="14.25">
      <c r="A1157" s="50" t="s">
        <v>2069</v>
      </c>
      <c r="B1157" s="50" t="s">
        <v>2070</v>
      </c>
      <c r="C1157" s="52">
        <v>4</v>
      </c>
      <c r="D1157" s="52">
        <v>4</v>
      </c>
      <c r="E1157" s="52">
        <f>D1157-C1157</f>
        <v>0</v>
      </c>
    </row>
    <row r="1158" spans="1:5" ht="14.25">
      <c r="A1158" s="50" t="s">
        <v>2071</v>
      </c>
      <c r="B1158" s="50" t="s">
        <v>2072</v>
      </c>
      <c r="C1158" s="52"/>
      <c r="D1158" s="52"/>
      <c r="E1158" s="52"/>
    </row>
    <row r="1159" spans="1:5" ht="14.25">
      <c r="A1159" s="50" t="s">
        <v>2073</v>
      </c>
      <c r="B1159" s="50" t="s">
        <v>2074</v>
      </c>
      <c r="C1159" s="52"/>
      <c r="D1159" s="52">
        <v>20</v>
      </c>
      <c r="E1159" s="52">
        <f>D1159-C1159</f>
        <v>20</v>
      </c>
    </row>
    <row r="1160" spans="1:5" ht="14.25">
      <c r="A1160" s="50" t="s">
        <v>2075</v>
      </c>
      <c r="B1160" s="50" t="s">
        <v>2076</v>
      </c>
      <c r="C1160" s="52"/>
      <c r="D1160" s="52"/>
      <c r="E1160" s="52"/>
    </row>
    <row r="1161" spans="1:5" ht="14.25">
      <c r="A1161" s="50" t="s">
        <v>2077</v>
      </c>
      <c r="B1161" s="50" t="s">
        <v>2078</v>
      </c>
      <c r="C1161" s="52"/>
      <c r="D1161" s="52"/>
      <c r="E1161" s="52"/>
    </row>
    <row r="1162" spans="1:5" ht="14.25">
      <c r="A1162" s="50" t="s">
        <v>2079</v>
      </c>
      <c r="B1162" s="50" t="s">
        <v>2080</v>
      </c>
      <c r="C1162" s="52"/>
      <c r="D1162" s="52"/>
      <c r="E1162" s="52"/>
    </row>
    <row r="1163" spans="1:5" ht="14.25">
      <c r="A1163" s="50" t="s">
        <v>2081</v>
      </c>
      <c r="B1163" s="50" t="s">
        <v>2082</v>
      </c>
      <c r="C1163" s="52"/>
      <c r="D1163" s="52"/>
      <c r="E1163" s="52"/>
    </row>
    <row r="1164" spans="1:5" ht="14.25">
      <c r="A1164" s="50" t="s">
        <v>2083</v>
      </c>
      <c r="B1164" s="50" t="s">
        <v>2092</v>
      </c>
      <c r="C1164" s="52"/>
      <c r="D1164" s="52"/>
      <c r="E1164" s="52"/>
    </row>
    <row r="1165" spans="1:5" ht="14.25">
      <c r="A1165" s="50" t="s">
        <v>2093</v>
      </c>
      <c r="B1165" s="50" t="s">
        <v>2094</v>
      </c>
      <c r="C1165" s="52"/>
      <c r="D1165" s="52"/>
      <c r="E1165" s="52"/>
    </row>
    <row r="1166" spans="1:5" ht="14.25">
      <c r="A1166" s="50" t="s">
        <v>2095</v>
      </c>
      <c r="B1166" s="50" t="s">
        <v>2096</v>
      </c>
      <c r="C1166" s="52"/>
      <c r="D1166" s="52"/>
      <c r="E1166" s="52"/>
    </row>
    <row r="1167" spans="1:5" ht="14.25">
      <c r="A1167" s="50" t="s">
        <v>2097</v>
      </c>
      <c r="B1167" s="50" t="s">
        <v>2098</v>
      </c>
      <c r="C1167" s="52"/>
      <c r="D1167" s="52"/>
      <c r="E1167" s="52"/>
    </row>
    <row r="1168" spans="1:5" ht="14.25">
      <c r="A1168" s="50" t="s">
        <v>2099</v>
      </c>
      <c r="B1168" s="50" t="s">
        <v>2100</v>
      </c>
      <c r="C1168" s="52"/>
      <c r="D1168" s="52"/>
      <c r="E1168" s="52"/>
    </row>
    <row r="1169" spans="1:5" ht="14.25">
      <c r="A1169" s="50" t="s">
        <v>2101</v>
      </c>
      <c r="B1169" s="50" t="s">
        <v>2102</v>
      </c>
      <c r="C1169" s="52"/>
      <c r="D1169" s="52"/>
      <c r="E1169" s="52"/>
    </row>
    <row r="1170" spans="1:5" ht="14.25">
      <c r="A1170" s="50" t="s">
        <v>2103</v>
      </c>
      <c r="B1170" s="50" t="s">
        <v>2104</v>
      </c>
      <c r="C1170" s="52"/>
      <c r="D1170" s="52"/>
      <c r="E1170" s="52"/>
    </row>
    <row r="1171" spans="1:5" ht="14.25">
      <c r="A1171" s="50" t="s">
        <v>2105</v>
      </c>
      <c r="B1171" s="50" t="s">
        <v>2106</v>
      </c>
      <c r="C1171" s="52"/>
      <c r="D1171" s="52"/>
      <c r="E1171" s="52"/>
    </row>
    <row r="1172" spans="1:5" ht="14.25">
      <c r="A1172" s="50" t="s">
        <v>2107</v>
      </c>
      <c r="B1172" s="50" t="s">
        <v>2108</v>
      </c>
      <c r="C1172" s="52"/>
      <c r="D1172" s="52"/>
      <c r="E1172" s="52"/>
    </row>
    <row r="1173" spans="1:5" ht="14.25">
      <c r="A1173" s="50" t="s">
        <v>2109</v>
      </c>
      <c r="B1173" s="50" t="s">
        <v>2110</v>
      </c>
      <c r="C1173" s="52"/>
      <c r="D1173" s="52"/>
      <c r="E1173" s="52"/>
    </row>
    <row r="1174" spans="1:5" ht="14.25">
      <c r="A1174" s="50" t="s">
        <v>2111</v>
      </c>
      <c r="B1174" s="50" t="s">
        <v>2569</v>
      </c>
      <c r="C1174" s="52">
        <v>185</v>
      </c>
      <c r="D1174" s="52">
        <v>315</v>
      </c>
      <c r="E1174" s="52">
        <f>D1174-C1174</f>
        <v>130</v>
      </c>
    </row>
    <row r="1175" spans="1:5" ht="14.25">
      <c r="A1175" s="50" t="s">
        <v>2112</v>
      </c>
      <c r="B1175" s="50" t="s">
        <v>2113</v>
      </c>
      <c r="C1175" s="52">
        <v>67</v>
      </c>
      <c r="D1175" s="52">
        <v>82</v>
      </c>
      <c r="E1175" s="52">
        <f>D1175-C1175</f>
        <v>15</v>
      </c>
    </row>
    <row r="1176" spans="1:5" ht="14.25">
      <c r="A1176" s="50" t="s">
        <v>2114</v>
      </c>
      <c r="B1176" s="51" t="s">
        <v>2115</v>
      </c>
      <c r="C1176" s="52">
        <f>SUM(C1177:C1190)</f>
        <v>10</v>
      </c>
      <c r="D1176" s="52">
        <f>SUM(D1177:D1190)</f>
        <v>10</v>
      </c>
      <c r="E1176" s="52">
        <f>D1176-C1176</f>
        <v>0</v>
      </c>
    </row>
    <row r="1177" spans="1:5" ht="14.25">
      <c r="A1177" s="50" t="s">
        <v>2116</v>
      </c>
      <c r="B1177" s="50" t="s">
        <v>2551</v>
      </c>
      <c r="C1177" s="52"/>
      <c r="D1177" s="52"/>
      <c r="E1177" s="52"/>
    </row>
    <row r="1178" spans="1:5" ht="14.25">
      <c r="A1178" s="50" t="s">
        <v>2117</v>
      </c>
      <c r="B1178" s="50" t="s">
        <v>2553</v>
      </c>
      <c r="C1178" s="52"/>
      <c r="D1178" s="52"/>
      <c r="E1178" s="52"/>
    </row>
    <row r="1179" spans="1:5" ht="14.25">
      <c r="A1179" s="50" t="s">
        <v>2118</v>
      </c>
      <c r="B1179" s="50" t="s">
        <v>2555</v>
      </c>
      <c r="C1179" s="52"/>
      <c r="D1179" s="52"/>
      <c r="E1179" s="52"/>
    </row>
    <row r="1180" spans="1:5" ht="14.25">
      <c r="A1180" s="50" t="s">
        <v>2119</v>
      </c>
      <c r="B1180" s="50" t="s">
        <v>2120</v>
      </c>
      <c r="C1180" s="52"/>
      <c r="D1180" s="52"/>
      <c r="E1180" s="52"/>
    </row>
    <row r="1181" spans="1:5" ht="14.25">
      <c r="A1181" s="50" t="s">
        <v>2121</v>
      </c>
      <c r="B1181" s="50" t="s">
        <v>2122</v>
      </c>
      <c r="C1181" s="52"/>
      <c r="D1181" s="52"/>
      <c r="E1181" s="52"/>
    </row>
    <row r="1182" spans="1:5" ht="14.25">
      <c r="A1182" s="50" t="s">
        <v>2123</v>
      </c>
      <c r="B1182" s="50" t="s">
        <v>2124</v>
      </c>
      <c r="C1182" s="52"/>
      <c r="D1182" s="52"/>
      <c r="E1182" s="52"/>
    </row>
    <row r="1183" spans="1:5" ht="14.25">
      <c r="A1183" s="50" t="s">
        <v>2125</v>
      </c>
      <c r="B1183" s="50" t="s">
        <v>2126</v>
      </c>
      <c r="C1183" s="52"/>
      <c r="D1183" s="52"/>
      <c r="E1183" s="52"/>
    </row>
    <row r="1184" spans="1:5" ht="14.25">
      <c r="A1184" s="50" t="s">
        <v>2127</v>
      </c>
      <c r="B1184" s="50" t="s">
        <v>2128</v>
      </c>
      <c r="C1184" s="52">
        <v>10</v>
      </c>
      <c r="D1184" s="52">
        <v>10</v>
      </c>
      <c r="E1184" s="52">
        <f>D1184-C1184</f>
        <v>0</v>
      </c>
    </row>
    <row r="1185" spans="1:5" ht="14.25">
      <c r="A1185" s="50" t="s">
        <v>2129</v>
      </c>
      <c r="B1185" s="50" t="s">
        <v>2130</v>
      </c>
      <c r="C1185" s="52"/>
      <c r="D1185" s="52"/>
      <c r="E1185" s="52"/>
    </row>
    <row r="1186" spans="1:5" ht="14.25">
      <c r="A1186" s="50" t="s">
        <v>2131</v>
      </c>
      <c r="B1186" s="50" t="s">
        <v>2132</v>
      </c>
      <c r="C1186" s="52"/>
      <c r="D1186" s="52"/>
      <c r="E1186" s="52"/>
    </row>
    <row r="1187" spans="1:5" ht="14.25">
      <c r="A1187" s="50" t="s">
        <v>2133</v>
      </c>
      <c r="B1187" s="50" t="s">
        <v>2134</v>
      </c>
      <c r="C1187" s="52"/>
      <c r="D1187" s="52"/>
      <c r="E1187" s="52"/>
    </row>
    <row r="1188" spans="1:5" ht="14.25">
      <c r="A1188" s="50" t="s">
        <v>2135</v>
      </c>
      <c r="B1188" s="50" t="s">
        <v>2136</v>
      </c>
      <c r="C1188" s="52"/>
      <c r="D1188" s="52"/>
      <c r="E1188" s="52"/>
    </row>
    <row r="1189" spans="1:5" ht="14.25">
      <c r="A1189" s="50" t="s">
        <v>2137</v>
      </c>
      <c r="B1189" s="50" t="s">
        <v>2138</v>
      </c>
      <c r="C1189" s="52"/>
      <c r="D1189" s="52"/>
      <c r="E1189" s="52"/>
    </row>
    <row r="1190" spans="1:5" ht="14.25">
      <c r="A1190" s="50" t="s">
        <v>2139</v>
      </c>
      <c r="B1190" s="50" t="s">
        <v>2140</v>
      </c>
      <c r="C1190" s="52"/>
      <c r="D1190" s="52"/>
      <c r="E1190" s="52"/>
    </row>
    <row r="1191" spans="1:5" ht="14.25">
      <c r="A1191" s="50" t="s">
        <v>2141</v>
      </c>
      <c r="B1191" s="51" t="s">
        <v>2142</v>
      </c>
      <c r="C1191" s="52">
        <f>SUM(C1192:C1192)</f>
        <v>0</v>
      </c>
      <c r="D1191" s="52">
        <f>SUM(D1192:D1192)</f>
        <v>0</v>
      </c>
      <c r="E1191" s="52">
        <f>D1191-C1191</f>
        <v>0</v>
      </c>
    </row>
    <row r="1192" spans="1:5" ht="14.25">
      <c r="A1192" s="50">
        <v>2209999</v>
      </c>
      <c r="B1192" s="50" t="s">
        <v>2143</v>
      </c>
      <c r="C1192" s="52"/>
      <c r="D1192" s="52"/>
      <c r="E1192" s="52"/>
    </row>
    <row r="1193" spans="1:5" ht="14.25">
      <c r="A1193" s="50" t="s">
        <v>2144</v>
      </c>
      <c r="B1193" s="51" t="s">
        <v>2145</v>
      </c>
      <c r="C1193" s="52">
        <f>SUM(C1194,C1205,C1209)</f>
        <v>2513</v>
      </c>
      <c r="D1193" s="52">
        <f>SUM(D1194,D1205,D1209)</f>
        <v>3032</v>
      </c>
      <c r="E1193" s="52">
        <f>D1193-C1193</f>
        <v>519</v>
      </c>
    </row>
    <row r="1194" spans="1:5" ht="14.25">
      <c r="A1194" s="50" t="s">
        <v>2146</v>
      </c>
      <c r="B1194" s="51" t="s">
        <v>2147</v>
      </c>
      <c r="C1194" s="52">
        <f>SUM(C1195:C1204)</f>
        <v>21</v>
      </c>
      <c r="D1194" s="52">
        <f>SUM(D1195:D1204)</f>
        <v>540</v>
      </c>
      <c r="E1194" s="52">
        <f>D1194-C1194</f>
        <v>519</v>
      </c>
    </row>
    <row r="1195" spans="1:5" ht="14.25">
      <c r="A1195" s="50" t="s">
        <v>2148</v>
      </c>
      <c r="B1195" s="50" t="s">
        <v>2149</v>
      </c>
      <c r="C1195" s="52"/>
      <c r="D1195" s="52"/>
      <c r="E1195" s="52"/>
    </row>
    <row r="1196" spans="1:5" ht="14.25">
      <c r="A1196" s="50" t="s">
        <v>2150</v>
      </c>
      <c r="B1196" s="50" t="s">
        <v>2151</v>
      </c>
      <c r="C1196" s="52"/>
      <c r="D1196" s="52"/>
      <c r="E1196" s="52"/>
    </row>
    <row r="1197" spans="1:5" ht="14.25">
      <c r="A1197" s="50" t="s">
        <v>2152</v>
      </c>
      <c r="B1197" s="50" t="s">
        <v>2153</v>
      </c>
      <c r="C1197" s="52"/>
      <c r="D1197" s="52">
        <v>1</v>
      </c>
      <c r="E1197" s="52">
        <f>D1197-C1197</f>
        <v>1</v>
      </c>
    </row>
    <row r="1198" spans="1:5" ht="14.25">
      <c r="A1198" s="50" t="s">
        <v>2154</v>
      </c>
      <c r="B1198" s="50" t="s">
        <v>2155</v>
      </c>
      <c r="C1198" s="52"/>
      <c r="D1198" s="52"/>
      <c r="E1198" s="52"/>
    </row>
    <row r="1199" spans="1:5" ht="14.25">
      <c r="A1199" s="50" t="s">
        <v>2156</v>
      </c>
      <c r="B1199" s="50" t="s">
        <v>2157</v>
      </c>
      <c r="C1199" s="52"/>
      <c r="D1199" s="52"/>
      <c r="E1199" s="52"/>
    </row>
    <row r="1200" spans="1:5" ht="14.25">
      <c r="A1200" s="50" t="s">
        <v>2158</v>
      </c>
      <c r="B1200" s="50" t="s">
        <v>2159</v>
      </c>
      <c r="C1200" s="52"/>
      <c r="D1200" s="52"/>
      <c r="E1200" s="52"/>
    </row>
    <row r="1201" spans="1:5" ht="14.25">
      <c r="A1201" s="50" t="s">
        <v>2160</v>
      </c>
      <c r="B1201" s="50" t="s">
        <v>2161</v>
      </c>
      <c r="C1201" s="52">
        <v>1</v>
      </c>
      <c r="D1201" s="52">
        <v>1</v>
      </c>
      <c r="E1201" s="52">
        <f>D1201-C1201</f>
        <v>0</v>
      </c>
    </row>
    <row r="1202" spans="1:5" ht="14.25">
      <c r="A1202" s="50" t="s">
        <v>2162</v>
      </c>
      <c r="B1202" s="50" t="s">
        <v>2163</v>
      </c>
      <c r="C1202" s="52"/>
      <c r="D1202" s="52">
        <v>518</v>
      </c>
      <c r="E1202" s="52">
        <f>D1202-C1202</f>
        <v>518</v>
      </c>
    </row>
    <row r="1203" spans="1:5" ht="14.25">
      <c r="A1203" s="50" t="s">
        <v>2164</v>
      </c>
      <c r="B1203" s="50" t="s">
        <v>2165</v>
      </c>
      <c r="C1203" s="52"/>
      <c r="D1203" s="52"/>
      <c r="E1203" s="52"/>
    </row>
    <row r="1204" spans="1:5" ht="14.25">
      <c r="A1204" s="50" t="s">
        <v>2166</v>
      </c>
      <c r="B1204" s="50" t="s">
        <v>2167</v>
      </c>
      <c r="C1204" s="52">
        <v>20</v>
      </c>
      <c r="D1204" s="52">
        <v>20</v>
      </c>
      <c r="E1204" s="52">
        <f>D1204-C1204</f>
        <v>0</v>
      </c>
    </row>
    <row r="1205" spans="1:5" ht="14.25">
      <c r="A1205" s="50" t="s">
        <v>2168</v>
      </c>
      <c r="B1205" s="51" t="s">
        <v>2169</v>
      </c>
      <c r="C1205" s="52">
        <f>SUM(C1206:C1208)</f>
        <v>2490</v>
      </c>
      <c r="D1205" s="52">
        <f>SUM(D1206:D1208)</f>
        <v>2490</v>
      </c>
      <c r="E1205" s="52">
        <f>D1205-C1205</f>
        <v>0</v>
      </c>
    </row>
    <row r="1206" spans="1:5" ht="14.25">
      <c r="A1206" s="50" t="s">
        <v>2170</v>
      </c>
      <c r="B1206" s="50" t="s">
        <v>2171</v>
      </c>
      <c r="C1206" s="52">
        <v>2490</v>
      </c>
      <c r="D1206" s="52">
        <v>2490</v>
      </c>
      <c r="E1206" s="52">
        <f>D1206-C1206</f>
        <v>0</v>
      </c>
    </row>
    <row r="1207" spans="1:5" ht="14.25">
      <c r="A1207" s="50" t="s">
        <v>2172</v>
      </c>
      <c r="B1207" s="50" t="s">
        <v>2173</v>
      </c>
      <c r="C1207" s="52"/>
      <c r="D1207" s="52"/>
      <c r="E1207" s="52"/>
    </row>
    <row r="1208" spans="1:5" ht="14.25">
      <c r="A1208" s="50" t="s">
        <v>2174</v>
      </c>
      <c r="B1208" s="50" t="s">
        <v>2175</v>
      </c>
      <c r="C1208" s="52"/>
      <c r="D1208" s="52"/>
      <c r="E1208" s="52"/>
    </row>
    <row r="1209" spans="1:5" ht="14.25">
      <c r="A1209" s="50" t="s">
        <v>2176</v>
      </c>
      <c r="B1209" s="51" t="s">
        <v>2177</v>
      </c>
      <c r="C1209" s="52">
        <f>SUM(C1210:C1212)</f>
        <v>2</v>
      </c>
      <c r="D1209" s="52">
        <f>SUM(D1210:D1212)</f>
        <v>2</v>
      </c>
      <c r="E1209" s="52">
        <f>D1209-C1209</f>
        <v>0</v>
      </c>
    </row>
    <row r="1210" spans="1:5" ht="14.25">
      <c r="A1210" s="50" t="s">
        <v>2178</v>
      </c>
      <c r="B1210" s="50" t="s">
        <v>2179</v>
      </c>
      <c r="C1210" s="52"/>
      <c r="D1210" s="52"/>
      <c r="E1210" s="52"/>
    </row>
    <row r="1211" spans="1:5" ht="14.25">
      <c r="A1211" s="50" t="s">
        <v>2180</v>
      </c>
      <c r="B1211" s="50" t="s">
        <v>2181</v>
      </c>
      <c r="C1211" s="52"/>
      <c r="D1211" s="52"/>
      <c r="E1211" s="52"/>
    </row>
    <row r="1212" spans="1:5" ht="14.25">
      <c r="A1212" s="50" t="s">
        <v>2182</v>
      </c>
      <c r="B1212" s="50" t="s">
        <v>2183</v>
      </c>
      <c r="C1212" s="52">
        <v>2</v>
      </c>
      <c r="D1212" s="52">
        <v>2</v>
      </c>
      <c r="E1212" s="52">
        <f>D1212-C1212</f>
        <v>0</v>
      </c>
    </row>
    <row r="1213" spans="1:5" ht="14.25">
      <c r="A1213" s="50" t="s">
        <v>2184</v>
      </c>
      <c r="B1213" s="51" t="s">
        <v>2185</v>
      </c>
      <c r="C1213" s="52">
        <f>SUM(C1214,C1232,C1238,C1244)</f>
        <v>138</v>
      </c>
      <c r="D1213" s="52">
        <f>SUM(D1214,D1232,D1238,D1244)</f>
        <v>222</v>
      </c>
      <c r="E1213" s="52">
        <f>D1213-C1213</f>
        <v>84</v>
      </c>
    </row>
    <row r="1214" spans="1:5" ht="14.25">
      <c r="A1214" s="50" t="s">
        <v>2186</v>
      </c>
      <c r="B1214" s="51" t="s">
        <v>2187</v>
      </c>
      <c r="C1214" s="52">
        <f>SUM(C1215:C1231)</f>
        <v>70</v>
      </c>
      <c r="D1214" s="52">
        <f>SUM(D1215:D1231)</f>
        <v>101</v>
      </c>
      <c r="E1214" s="52">
        <f>D1214-C1214</f>
        <v>31</v>
      </c>
    </row>
    <row r="1215" spans="1:5" ht="14.25">
      <c r="A1215" s="50" t="s">
        <v>2188</v>
      </c>
      <c r="B1215" s="50" t="s">
        <v>2551</v>
      </c>
      <c r="C1215" s="52">
        <v>63</v>
      </c>
      <c r="D1215" s="52">
        <v>63</v>
      </c>
      <c r="E1215" s="52">
        <f>D1215-C1215</f>
        <v>0</v>
      </c>
    </row>
    <row r="1216" spans="1:5" ht="14.25">
      <c r="A1216" s="50" t="s">
        <v>2189</v>
      </c>
      <c r="B1216" s="50" t="s">
        <v>2553</v>
      </c>
      <c r="C1216" s="52"/>
      <c r="D1216" s="52"/>
      <c r="E1216" s="52"/>
    </row>
    <row r="1217" spans="1:5" ht="14.25">
      <c r="A1217" s="50" t="s">
        <v>2190</v>
      </c>
      <c r="B1217" s="50" t="s">
        <v>2555</v>
      </c>
      <c r="C1217" s="52"/>
      <c r="D1217" s="52"/>
      <c r="E1217" s="52"/>
    </row>
    <row r="1218" spans="1:5" ht="14.25">
      <c r="A1218" s="50" t="s">
        <v>2191</v>
      </c>
      <c r="B1218" s="50" t="s">
        <v>2192</v>
      </c>
      <c r="C1218" s="52"/>
      <c r="D1218" s="52"/>
      <c r="E1218" s="52"/>
    </row>
    <row r="1219" spans="1:5" ht="14.25">
      <c r="A1219" s="50" t="s">
        <v>2193</v>
      </c>
      <c r="B1219" s="50" t="s">
        <v>2194</v>
      </c>
      <c r="C1219" s="52">
        <v>4</v>
      </c>
      <c r="D1219" s="52">
        <v>4</v>
      </c>
      <c r="E1219" s="52">
        <f>D1219-C1219</f>
        <v>0</v>
      </c>
    </row>
    <row r="1220" spans="1:5" ht="14.25">
      <c r="A1220" s="50" t="s">
        <v>2195</v>
      </c>
      <c r="B1220" s="50" t="s">
        <v>2196</v>
      </c>
      <c r="C1220" s="52"/>
      <c r="D1220" s="52"/>
      <c r="E1220" s="52"/>
    </row>
    <row r="1221" spans="1:5" ht="14.25">
      <c r="A1221" s="50" t="s">
        <v>2197</v>
      </c>
      <c r="B1221" s="50" t="s">
        <v>2198</v>
      </c>
      <c r="C1221" s="52"/>
      <c r="D1221" s="52"/>
      <c r="E1221" s="52"/>
    </row>
    <row r="1222" spans="1:5" ht="14.25">
      <c r="A1222" s="50" t="s">
        <v>2199</v>
      </c>
      <c r="B1222" s="50" t="s">
        <v>2200</v>
      </c>
      <c r="C1222" s="52"/>
      <c r="D1222" s="52"/>
      <c r="E1222" s="52"/>
    </row>
    <row r="1223" spans="1:5" ht="14.25">
      <c r="A1223" s="50" t="s">
        <v>2201</v>
      </c>
      <c r="B1223" s="50" t="s">
        <v>2202</v>
      </c>
      <c r="C1223" s="52"/>
      <c r="D1223" s="52"/>
      <c r="E1223" s="52"/>
    </row>
    <row r="1224" spans="1:5" ht="14.25">
      <c r="A1224" s="50" t="s">
        <v>2203</v>
      </c>
      <c r="B1224" s="50" t="s">
        <v>2204</v>
      </c>
      <c r="C1224" s="52"/>
      <c r="D1224" s="52"/>
      <c r="E1224" s="52"/>
    </row>
    <row r="1225" spans="1:5" ht="14.25">
      <c r="A1225" s="50" t="s">
        <v>2205</v>
      </c>
      <c r="B1225" s="50" t="s">
        <v>2206</v>
      </c>
      <c r="C1225" s="52"/>
      <c r="D1225" s="52"/>
      <c r="E1225" s="52"/>
    </row>
    <row r="1226" spans="1:5" ht="14.25">
      <c r="A1226" s="50" t="s">
        <v>2207</v>
      </c>
      <c r="B1226" s="50" t="s">
        <v>2208</v>
      </c>
      <c r="C1226" s="52"/>
      <c r="D1226" s="52"/>
      <c r="E1226" s="52"/>
    </row>
    <row r="1227" spans="1:5" ht="14.25">
      <c r="A1227" s="50" t="s">
        <v>2209</v>
      </c>
      <c r="B1227" s="50" t="s">
        <v>2210</v>
      </c>
      <c r="C1227" s="52"/>
      <c r="D1227" s="52"/>
      <c r="E1227" s="52"/>
    </row>
    <row r="1228" spans="1:5" ht="14.25">
      <c r="A1228" s="50" t="s">
        <v>2211</v>
      </c>
      <c r="B1228" s="50" t="s">
        <v>2212</v>
      </c>
      <c r="C1228" s="52"/>
      <c r="D1228" s="52"/>
      <c r="E1228" s="52"/>
    </row>
    <row r="1229" spans="1:5" ht="14.25">
      <c r="A1229" s="50" t="s">
        <v>2213</v>
      </c>
      <c r="B1229" s="50" t="s">
        <v>2214</v>
      </c>
      <c r="C1229" s="52">
        <v>3</v>
      </c>
      <c r="D1229" s="52">
        <v>3</v>
      </c>
      <c r="E1229" s="52">
        <f>D1229-C1229</f>
        <v>0</v>
      </c>
    </row>
    <row r="1230" spans="1:5" ht="14.25">
      <c r="A1230" s="50" t="s">
        <v>2215</v>
      </c>
      <c r="B1230" s="50" t="s">
        <v>2569</v>
      </c>
      <c r="C1230" s="52"/>
      <c r="D1230" s="52">
        <v>31</v>
      </c>
      <c r="E1230" s="52">
        <f>D1230-C1230</f>
        <v>31</v>
      </c>
    </row>
    <row r="1231" spans="1:5" ht="14.25">
      <c r="A1231" s="50" t="s">
        <v>2216</v>
      </c>
      <c r="B1231" s="50" t="s">
        <v>2217</v>
      </c>
      <c r="C1231" s="52"/>
      <c r="D1231" s="52"/>
      <c r="E1231" s="52"/>
    </row>
    <row r="1232" spans="1:5" ht="14.25">
      <c r="A1232" s="50" t="s">
        <v>2218</v>
      </c>
      <c r="B1232" s="51" t="s">
        <v>2219</v>
      </c>
      <c r="C1232" s="52">
        <f>SUM(C1233:C1237)</f>
        <v>0</v>
      </c>
      <c r="D1232" s="52">
        <f>SUM(D1233:D1237)</f>
        <v>0</v>
      </c>
      <c r="E1232" s="52">
        <f>D1232-C1232</f>
        <v>0</v>
      </c>
    </row>
    <row r="1233" spans="1:5" ht="14.25">
      <c r="A1233" s="50" t="s">
        <v>2220</v>
      </c>
      <c r="B1233" s="50" t="s">
        <v>2221</v>
      </c>
      <c r="C1233" s="52"/>
      <c r="D1233" s="52"/>
      <c r="E1233" s="52"/>
    </row>
    <row r="1234" spans="1:5" ht="14.25">
      <c r="A1234" s="50" t="s">
        <v>2222</v>
      </c>
      <c r="B1234" s="50" t="s">
        <v>2223</v>
      </c>
      <c r="C1234" s="52"/>
      <c r="D1234" s="52"/>
      <c r="E1234" s="52"/>
    </row>
    <row r="1235" spans="1:5" ht="14.25">
      <c r="A1235" s="50" t="s">
        <v>2224</v>
      </c>
      <c r="B1235" s="50" t="s">
        <v>2225</v>
      </c>
      <c r="C1235" s="52"/>
      <c r="D1235" s="52"/>
      <c r="E1235" s="52"/>
    </row>
    <row r="1236" spans="1:5" ht="14.25">
      <c r="A1236" s="50" t="s">
        <v>2226</v>
      </c>
      <c r="B1236" s="50" t="s">
        <v>2227</v>
      </c>
      <c r="C1236" s="52"/>
      <c r="D1236" s="52"/>
      <c r="E1236" s="52"/>
    </row>
    <row r="1237" spans="1:5" ht="14.25">
      <c r="A1237" s="50" t="s">
        <v>2228</v>
      </c>
      <c r="B1237" s="50" t="s">
        <v>2229</v>
      </c>
      <c r="C1237" s="52"/>
      <c r="D1237" s="52"/>
      <c r="E1237" s="52"/>
    </row>
    <row r="1238" spans="1:5" ht="14.25">
      <c r="A1238" s="54" t="s">
        <v>2230</v>
      </c>
      <c r="B1238" s="59" t="s">
        <v>2231</v>
      </c>
      <c r="C1238" s="53">
        <f>SUM(C1239:C1243)</f>
        <v>68</v>
      </c>
      <c r="D1238" s="53">
        <f>SUM(D1239:D1243)</f>
        <v>121</v>
      </c>
      <c r="E1238" s="52">
        <f>D1238-C1238</f>
        <v>53</v>
      </c>
    </row>
    <row r="1239" spans="1:5" ht="14.25">
      <c r="A1239" s="50" t="s">
        <v>2232</v>
      </c>
      <c r="B1239" s="50" t="s">
        <v>2233</v>
      </c>
      <c r="C1239" s="52">
        <v>68</v>
      </c>
      <c r="D1239" s="52">
        <v>111</v>
      </c>
      <c r="E1239" s="52">
        <f>D1239-C1239</f>
        <v>43</v>
      </c>
    </row>
    <row r="1240" spans="1:5" ht="14.25">
      <c r="A1240" s="50" t="s">
        <v>2234</v>
      </c>
      <c r="B1240" s="50" t="s">
        <v>2235</v>
      </c>
      <c r="C1240" s="52"/>
      <c r="D1240" s="52"/>
      <c r="E1240" s="52"/>
    </row>
    <row r="1241" spans="1:5" ht="14.25">
      <c r="A1241" s="50" t="s">
        <v>2236</v>
      </c>
      <c r="B1241" s="50" t="s">
        <v>2237</v>
      </c>
      <c r="C1241" s="52"/>
      <c r="D1241" s="52">
        <v>10</v>
      </c>
      <c r="E1241" s="52">
        <f>D1241-C1241</f>
        <v>10</v>
      </c>
    </row>
    <row r="1242" spans="1:5" ht="14.25">
      <c r="A1242" s="50" t="s">
        <v>2238</v>
      </c>
      <c r="B1242" s="50" t="s">
        <v>2239</v>
      </c>
      <c r="C1242" s="52"/>
      <c r="D1242" s="52"/>
      <c r="E1242" s="52"/>
    </row>
    <row r="1243" spans="1:5" ht="14.25">
      <c r="A1243" s="50" t="s">
        <v>2240</v>
      </c>
      <c r="B1243" s="50" t="s">
        <v>2241</v>
      </c>
      <c r="C1243" s="52"/>
      <c r="D1243" s="52"/>
      <c r="E1243" s="52"/>
    </row>
    <row r="1244" spans="1:5" ht="14.25">
      <c r="A1244" s="50" t="s">
        <v>2242</v>
      </c>
      <c r="B1244" s="51" t="s">
        <v>2243</v>
      </c>
      <c r="C1244" s="52">
        <f>SUM(C1245:C1256)</f>
        <v>0</v>
      </c>
      <c r="D1244" s="52">
        <f>SUM(D1245:D1256)</f>
        <v>0</v>
      </c>
      <c r="E1244" s="52">
        <f>D1244-C1244</f>
        <v>0</v>
      </c>
    </row>
    <row r="1245" spans="1:5" ht="14.25">
      <c r="A1245" s="50" t="s">
        <v>2244</v>
      </c>
      <c r="B1245" s="50" t="s">
        <v>2245</v>
      </c>
      <c r="C1245" s="52"/>
      <c r="D1245" s="52"/>
      <c r="E1245" s="52"/>
    </row>
    <row r="1246" spans="1:5" ht="14.25">
      <c r="A1246" s="50" t="s">
        <v>2246</v>
      </c>
      <c r="B1246" s="50" t="s">
        <v>2247</v>
      </c>
      <c r="C1246" s="52"/>
      <c r="D1246" s="52"/>
      <c r="E1246" s="52"/>
    </row>
    <row r="1247" spans="1:5" ht="14.25">
      <c r="A1247" s="50" t="s">
        <v>2248</v>
      </c>
      <c r="B1247" s="50" t="s">
        <v>2249</v>
      </c>
      <c r="C1247" s="52"/>
      <c r="D1247" s="52"/>
      <c r="E1247" s="52"/>
    </row>
    <row r="1248" spans="1:5" ht="14.25">
      <c r="A1248" s="50" t="s">
        <v>2250</v>
      </c>
      <c r="B1248" s="50" t="s">
        <v>2251</v>
      </c>
      <c r="C1248" s="52"/>
      <c r="D1248" s="52"/>
      <c r="E1248" s="52"/>
    </row>
    <row r="1249" spans="1:5" ht="14.25">
      <c r="A1249" s="50" t="s">
        <v>2252</v>
      </c>
      <c r="B1249" s="50" t="s">
        <v>2253</v>
      </c>
      <c r="C1249" s="52"/>
      <c r="D1249" s="52"/>
      <c r="E1249" s="52"/>
    </row>
    <row r="1250" spans="1:5" ht="14.25">
      <c r="A1250" s="50" t="s">
        <v>2254</v>
      </c>
      <c r="B1250" s="50" t="s">
        <v>2255</v>
      </c>
      <c r="C1250" s="52"/>
      <c r="D1250" s="52"/>
      <c r="E1250" s="52"/>
    </row>
    <row r="1251" spans="1:5" ht="14.25">
      <c r="A1251" s="50" t="s">
        <v>2256</v>
      </c>
      <c r="B1251" s="50" t="s">
        <v>2257</v>
      </c>
      <c r="C1251" s="52"/>
      <c r="D1251" s="52"/>
      <c r="E1251" s="52"/>
    </row>
    <row r="1252" spans="1:5" ht="14.25">
      <c r="A1252" s="50" t="s">
        <v>2258</v>
      </c>
      <c r="B1252" s="50" t="s">
        <v>2259</v>
      </c>
      <c r="C1252" s="52"/>
      <c r="D1252" s="52"/>
      <c r="E1252" s="52"/>
    </row>
    <row r="1253" spans="1:5" ht="14.25">
      <c r="A1253" s="50" t="s">
        <v>2260</v>
      </c>
      <c r="B1253" s="50" t="s">
        <v>2261</v>
      </c>
      <c r="C1253" s="52"/>
      <c r="D1253" s="52"/>
      <c r="E1253" s="52"/>
    </row>
    <row r="1254" spans="1:5" ht="14.25">
      <c r="A1254" s="50" t="s">
        <v>2262</v>
      </c>
      <c r="B1254" s="50" t="s">
        <v>2263</v>
      </c>
      <c r="C1254" s="52"/>
      <c r="D1254" s="52"/>
      <c r="E1254" s="52"/>
    </row>
    <row r="1255" spans="1:5" ht="14.25">
      <c r="A1255" s="50" t="s">
        <v>2264</v>
      </c>
      <c r="B1255" s="50" t="s">
        <v>2265</v>
      </c>
      <c r="C1255" s="52"/>
      <c r="D1255" s="52"/>
      <c r="E1255" s="52"/>
    </row>
    <row r="1256" spans="1:5" ht="14.25">
      <c r="A1256" s="50" t="s">
        <v>2266</v>
      </c>
      <c r="B1256" s="50" t="s">
        <v>2267</v>
      </c>
      <c r="C1256" s="52"/>
      <c r="D1256" s="52"/>
      <c r="E1256" s="52"/>
    </row>
    <row r="1257" spans="1:5" ht="14.25">
      <c r="A1257" s="58" t="s">
        <v>2268</v>
      </c>
      <c r="B1257" s="51" t="s">
        <v>2269</v>
      </c>
      <c r="C1257" s="52">
        <f>SUM(C1258,C1270,C1276,C1282,C1290,C1303,C1307,C1311)</f>
        <v>776</v>
      </c>
      <c r="D1257" s="52">
        <f>SUM(D1258,D1270,D1276,D1282,D1290,D1303,D1307,D1311)</f>
        <v>2247</v>
      </c>
      <c r="E1257" s="52">
        <f>D1257-C1257</f>
        <v>1471</v>
      </c>
    </row>
    <row r="1258" spans="1:5" ht="14.25">
      <c r="A1258" s="58" t="s">
        <v>2270</v>
      </c>
      <c r="B1258" s="51" t="s">
        <v>2271</v>
      </c>
      <c r="C1258" s="52">
        <f>SUM(C1259:C1269)</f>
        <v>234</v>
      </c>
      <c r="D1258" s="52">
        <f>SUM(D1259:D1269)</f>
        <v>234</v>
      </c>
      <c r="E1258" s="52">
        <f>D1258-C1258</f>
        <v>0</v>
      </c>
    </row>
    <row r="1259" spans="1:5" ht="14.25">
      <c r="A1259" s="58" t="s">
        <v>2272</v>
      </c>
      <c r="B1259" s="58" t="s">
        <v>2551</v>
      </c>
      <c r="C1259" s="52">
        <v>150</v>
      </c>
      <c r="D1259" s="52">
        <v>150</v>
      </c>
      <c r="E1259" s="52">
        <f>D1259-C1259</f>
        <v>0</v>
      </c>
    </row>
    <row r="1260" spans="1:5" ht="14.25">
      <c r="A1260" s="58" t="s">
        <v>2273</v>
      </c>
      <c r="B1260" s="58" t="s">
        <v>2553</v>
      </c>
      <c r="C1260" s="52"/>
      <c r="D1260" s="52"/>
      <c r="E1260" s="52"/>
    </row>
    <row r="1261" spans="1:5" ht="14.25">
      <c r="A1261" s="58" t="s">
        <v>2274</v>
      </c>
      <c r="B1261" s="58" t="s">
        <v>2555</v>
      </c>
      <c r="C1261" s="52"/>
      <c r="D1261" s="52"/>
      <c r="E1261" s="52"/>
    </row>
    <row r="1262" spans="1:5" ht="14.25">
      <c r="A1262" s="58" t="s">
        <v>2275</v>
      </c>
      <c r="B1262" s="58" t="s">
        <v>2276</v>
      </c>
      <c r="C1262" s="52"/>
      <c r="D1262" s="52"/>
      <c r="E1262" s="52"/>
    </row>
    <row r="1263" spans="1:5" ht="14.25">
      <c r="A1263" s="58" t="s">
        <v>2277</v>
      </c>
      <c r="B1263" s="58" t="s">
        <v>2278</v>
      </c>
      <c r="C1263" s="52"/>
      <c r="D1263" s="52"/>
      <c r="E1263" s="52"/>
    </row>
    <row r="1264" spans="1:5" ht="14.25">
      <c r="A1264" s="58" t="s">
        <v>2279</v>
      </c>
      <c r="B1264" s="58" t="s">
        <v>2280</v>
      </c>
      <c r="C1264" s="52">
        <v>81</v>
      </c>
      <c r="D1264" s="52">
        <v>81</v>
      </c>
      <c r="E1264" s="52">
        <f>D1264-C1264</f>
        <v>0</v>
      </c>
    </row>
    <row r="1265" spans="1:5" ht="14.25">
      <c r="A1265" s="58" t="s">
        <v>2281</v>
      </c>
      <c r="B1265" s="58" t="s">
        <v>2282</v>
      </c>
      <c r="C1265" s="52"/>
      <c r="D1265" s="52"/>
      <c r="E1265" s="52"/>
    </row>
    <row r="1266" spans="1:5" ht="14.25">
      <c r="A1266" s="58" t="s">
        <v>2283</v>
      </c>
      <c r="B1266" s="58" t="s">
        <v>2284</v>
      </c>
      <c r="C1266" s="52"/>
      <c r="D1266" s="52"/>
      <c r="E1266" s="52"/>
    </row>
    <row r="1267" spans="1:5" ht="14.25">
      <c r="A1267" s="58" t="s">
        <v>2285</v>
      </c>
      <c r="B1267" s="58" t="s">
        <v>2286</v>
      </c>
      <c r="C1267" s="52">
        <v>3</v>
      </c>
      <c r="D1267" s="52">
        <v>3</v>
      </c>
      <c r="E1267" s="52">
        <f>D1267-C1267</f>
        <v>0</v>
      </c>
    </row>
    <row r="1268" spans="1:5" ht="14.25">
      <c r="A1268" s="58" t="s">
        <v>2287</v>
      </c>
      <c r="B1268" s="58" t="s">
        <v>2569</v>
      </c>
      <c r="C1268" s="52"/>
      <c r="D1268" s="52"/>
      <c r="E1268" s="52"/>
    </row>
    <row r="1269" spans="1:5" ht="14.25">
      <c r="A1269" s="58" t="s">
        <v>2288</v>
      </c>
      <c r="B1269" s="58" t="s">
        <v>2289</v>
      </c>
      <c r="C1269" s="52"/>
      <c r="D1269" s="52"/>
      <c r="E1269" s="52"/>
    </row>
    <row r="1270" spans="1:5" ht="14.25">
      <c r="A1270" s="58" t="s">
        <v>2290</v>
      </c>
      <c r="B1270" s="51" t="s">
        <v>2291</v>
      </c>
      <c r="C1270" s="52">
        <f>SUM(C1271:C1275)</f>
        <v>437</v>
      </c>
      <c r="D1270" s="52">
        <f>SUM(D1271:D1275)</f>
        <v>977</v>
      </c>
      <c r="E1270" s="52">
        <f>D1270-C1270</f>
        <v>540</v>
      </c>
    </row>
    <row r="1271" spans="1:5" ht="14.25">
      <c r="A1271" s="58" t="s">
        <v>2292</v>
      </c>
      <c r="B1271" s="58" t="s">
        <v>2293</v>
      </c>
      <c r="C1271" s="52"/>
      <c r="D1271" s="52"/>
      <c r="E1271" s="52"/>
    </row>
    <row r="1272" spans="1:5" ht="14.25">
      <c r="A1272" s="58" t="s">
        <v>2294</v>
      </c>
      <c r="B1272" s="58" t="s">
        <v>2295</v>
      </c>
      <c r="C1272" s="52"/>
      <c r="D1272" s="52"/>
      <c r="E1272" s="52"/>
    </row>
    <row r="1273" spans="1:5" ht="14.25">
      <c r="A1273" s="58" t="s">
        <v>2296</v>
      </c>
      <c r="B1273" s="58" t="s">
        <v>2297</v>
      </c>
      <c r="C1273" s="52"/>
      <c r="D1273" s="52"/>
      <c r="E1273" s="52"/>
    </row>
    <row r="1274" spans="1:5" ht="14.25">
      <c r="A1274" s="58" t="s">
        <v>2298</v>
      </c>
      <c r="B1274" s="58" t="s">
        <v>2299</v>
      </c>
      <c r="C1274" s="52">
        <v>437</v>
      </c>
      <c r="D1274" s="52">
        <v>977</v>
      </c>
      <c r="E1274" s="52">
        <f>D1274-C1274</f>
        <v>540</v>
      </c>
    </row>
    <row r="1275" spans="1:5" ht="14.25">
      <c r="A1275" s="58" t="s">
        <v>2300</v>
      </c>
      <c r="B1275" s="58" t="s">
        <v>2301</v>
      </c>
      <c r="C1275" s="52"/>
      <c r="D1275" s="52"/>
      <c r="E1275" s="52"/>
    </row>
    <row r="1276" spans="1:5" ht="14.25">
      <c r="A1276" s="58" t="s">
        <v>2302</v>
      </c>
      <c r="B1276" s="51" t="s">
        <v>2303</v>
      </c>
      <c r="C1276" s="52">
        <f>SUM(C1277:C1281)</f>
        <v>0</v>
      </c>
      <c r="D1276" s="52">
        <f>SUM(D1277:D1281)</f>
        <v>0</v>
      </c>
      <c r="E1276" s="52">
        <f>D1276-C1276</f>
        <v>0</v>
      </c>
    </row>
    <row r="1277" spans="1:5" ht="14.25">
      <c r="A1277" s="58" t="s">
        <v>2304</v>
      </c>
      <c r="B1277" s="58" t="s">
        <v>2293</v>
      </c>
      <c r="C1277" s="52"/>
      <c r="D1277" s="52"/>
      <c r="E1277" s="52"/>
    </row>
    <row r="1278" spans="1:5" ht="14.25">
      <c r="A1278" s="58" t="s">
        <v>2305</v>
      </c>
      <c r="B1278" s="58" t="s">
        <v>2295</v>
      </c>
      <c r="C1278" s="52"/>
      <c r="D1278" s="52"/>
      <c r="E1278" s="52"/>
    </row>
    <row r="1279" spans="1:5" ht="14.25">
      <c r="A1279" s="58" t="s">
        <v>2306</v>
      </c>
      <c r="B1279" s="58" t="s">
        <v>2297</v>
      </c>
      <c r="C1279" s="52"/>
      <c r="D1279" s="52"/>
      <c r="E1279" s="52"/>
    </row>
    <row r="1280" spans="1:5" ht="14.25">
      <c r="A1280" s="58" t="s">
        <v>2307</v>
      </c>
      <c r="B1280" s="58" t="s">
        <v>2308</v>
      </c>
      <c r="C1280" s="52"/>
      <c r="D1280" s="52"/>
      <c r="E1280" s="52"/>
    </row>
    <row r="1281" spans="1:5" ht="14.25">
      <c r="A1281" s="58" t="s">
        <v>2309</v>
      </c>
      <c r="B1281" s="58" t="s">
        <v>2310</v>
      </c>
      <c r="C1281" s="52"/>
      <c r="D1281" s="52"/>
      <c r="E1281" s="52"/>
    </row>
    <row r="1282" spans="1:5" ht="14.25">
      <c r="A1282" s="58" t="s">
        <v>2311</v>
      </c>
      <c r="B1282" s="51" t="s">
        <v>2312</v>
      </c>
      <c r="C1282" s="52">
        <f>SUM(C1283:C1289)</f>
        <v>0</v>
      </c>
      <c r="D1282" s="52">
        <f>SUM(D1283:D1289)</f>
        <v>0</v>
      </c>
      <c r="E1282" s="52">
        <f>D1282-C1282</f>
        <v>0</v>
      </c>
    </row>
    <row r="1283" spans="1:5" ht="14.25">
      <c r="A1283" s="58" t="s">
        <v>2313</v>
      </c>
      <c r="B1283" s="58" t="s">
        <v>2293</v>
      </c>
      <c r="C1283" s="52"/>
      <c r="D1283" s="52"/>
      <c r="E1283" s="52"/>
    </row>
    <row r="1284" spans="1:5" ht="14.25">
      <c r="A1284" s="58" t="s">
        <v>2314</v>
      </c>
      <c r="B1284" s="58" t="s">
        <v>2295</v>
      </c>
      <c r="C1284" s="52"/>
      <c r="D1284" s="52"/>
      <c r="E1284" s="52"/>
    </row>
    <row r="1285" spans="1:5" ht="14.25">
      <c r="A1285" s="58" t="s">
        <v>2315</v>
      </c>
      <c r="B1285" s="58" t="s">
        <v>2297</v>
      </c>
      <c r="C1285" s="52"/>
      <c r="D1285" s="52"/>
      <c r="E1285" s="52"/>
    </row>
    <row r="1286" spans="1:5" ht="14.25">
      <c r="A1286" s="58" t="s">
        <v>2316</v>
      </c>
      <c r="B1286" s="58" t="s">
        <v>2317</v>
      </c>
      <c r="C1286" s="52"/>
      <c r="D1286" s="52"/>
      <c r="E1286" s="52"/>
    </row>
    <row r="1287" spans="1:5" ht="14.25">
      <c r="A1287" s="58" t="s">
        <v>2318</v>
      </c>
      <c r="B1287" s="58" t="s">
        <v>2319</v>
      </c>
      <c r="C1287" s="52"/>
      <c r="D1287" s="52"/>
      <c r="E1287" s="52"/>
    </row>
    <row r="1288" spans="1:5" ht="14.25">
      <c r="A1288" s="58" t="s">
        <v>2320</v>
      </c>
      <c r="B1288" s="58" t="s">
        <v>2321</v>
      </c>
      <c r="C1288" s="52"/>
      <c r="D1288" s="52"/>
      <c r="E1288" s="52"/>
    </row>
    <row r="1289" spans="1:5" ht="14.25">
      <c r="A1289" s="58" t="s">
        <v>2322</v>
      </c>
      <c r="B1289" s="58" t="s">
        <v>2323</v>
      </c>
      <c r="C1289" s="52"/>
      <c r="D1289" s="52"/>
      <c r="E1289" s="52"/>
    </row>
    <row r="1290" spans="1:5" ht="14.25">
      <c r="A1290" s="58" t="s">
        <v>2324</v>
      </c>
      <c r="B1290" s="51" t="s">
        <v>2325</v>
      </c>
      <c r="C1290" s="52">
        <f>SUM(C1291:C1302)</f>
        <v>52</v>
      </c>
      <c r="D1290" s="52">
        <f>SUM(D1291:D1302)</f>
        <v>52</v>
      </c>
      <c r="E1290" s="52">
        <f aca="true" t="shared" si="11" ref="E1290:E1330">D1290-C1290</f>
        <v>0</v>
      </c>
    </row>
    <row r="1291" spans="1:5" ht="14.25">
      <c r="A1291" s="58" t="s">
        <v>2326</v>
      </c>
      <c r="B1291" s="58" t="s">
        <v>2293</v>
      </c>
      <c r="C1291" s="52">
        <v>42</v>
      </c>
      <c r="D1291" s="52">
        <v>42</v>
      </c>
      <c r="E1291" s="52">
        <f t="shared" si="11"/>
        <v>0</v>
      </c>
    </row>
    <row r="1292" spans="1:5" ht="14.25">
      <c r="A1292" s="58" t="s">
        <v>2327</v>
      </c>
      <c r="B1292" s="58" t="s">
        <v>2295</v>
      </c>
      <c r="C1292" s="52"/>
      <c r="D1292" s="52"/>
      <c r="E1292" s="52"/>
    </row>
    <row r="1293" spans="1:5" ht="14.25">
      <c r="A1293" s="58" t="s">
        <v>2328</v>
      </c>
      <c r="B1293" s="58" t="s">
        <v>2297</v>
      </c>
      <c r="C1293" s="52"/>
      <c r="D1293" s="52"/>
      <c r="E1293" s="52"/>
    </row>
    <row r="1294" spans="1:5" ht="14.25">
      <c r="A1294" s="58" t="s">
        <v>2329</v>
      </c>
      <c r="B1294" s="58" t="s">
        <v>2330</v>
      </c>
      <c r="C1294" s="52"/>
      <c r="D1294" s="52"/>
      <c r="E1294" s="52"/>
    </row>
    <row r="1295" spans="1:5" ht="14.25">
      <c r="A1295" s="58" t="s">
        <v>2331</v>
      </c>
      <c r="B1295" s="58" t="s">
        <v>2332</v>
      </c>
      <c r="C1295" s="52"/>
      <c r="D1295" s="52"/>
      <c r="E1295" s="52"/>
    </row>
    <row r="1296" spans="1:5" ht="14.25">
      <c r="A1296" s="58" t="s">
        <v>2333</v>
      </c>
      <c r="B1296" s="58" t="s">
        <v>2334</v>
      </c>
      <c r="C1296" s="52"/>
      <c r="D1296" s="52"/>
      <c r="E1296" s="52"/>
    </row>
    <row r="1297" spans="1:5" ht="14.25">
      <c r="A1297" s="58" t="s">
        <v>2335</v>
      </c>
      <c r="B1297" s="58" t="s">
        <v>2336</v>
      </c>
      <c r="C1297" s="52"/>
      <c r="D1297" s="52"/>
      <c r="E1297" s="52"/>
    </row>
    <row r="1298" spans="1:5" ht="14.25">
      <c r="A1298" s="58" t="s">
        <v>2337</v>
      </c>
      <c r="B1298" s="58" t="s">
        <v>2338</v>
      </c>
      <c r="C1298" s="52"/>
      <c r="D1298" s="52"/>
      <c r="E1298" s="52"/>
    </row>
    <row r="1299" spans="1:5" ht="14.25">
      <c r="A1299" s="58" t="s">
        <v>2339</v>
      </c>
      <c r="B1299" s="58" t="s">
        <v>2340</v>
      </c>
      <c r="C1299" s="52">
        <v>3</v>
      </c>
      <c r="D1299" s="52">
        <v>3</v>
      </c>
      <c r="E1299" s="52">
        <f t="shared" si="11"/>
        <v>0</v>
      </c>
    </row>
    <row r="1300" spans="1:5" ht="14.25">
      <c r="A1300" s="58" t="s">
        <v>2341</v>
      </c>
      <c r="B1300" s="58" t="s">
        <v>2342</v>
      </c>
      <c r="C1300" s="52">
        <v>5</v>
      </c>
      <c r="D1300" s="52">
        <v>5</v>
      </c>
      <c r="E1300" s="52">
        <f t="shared" si="11"/>
        <v>0</v>
      </c>
    </row>
    <row r="1301" spans="1:5" ht="14.25">
      <c r="A1301" s="58" t="s">
        <v>2343</v>
      </c>
      <c r="B1301" s="58" t="s">
        <v>2344</v>
      </c>
      <c r="C1301" s="52"/>
      <c r="D1301" s="52"/>
      <c r="E1301" s="52"/>
    </row>
    <row r="1302" spans="1:5" ht="14.25">
      <c r="A1302" s="58" t="s">
        <v>2345</v>
      </c>
      <c r="B1302" s="58" t="s">
        <v>2346</v>
      </c>
      <c r="C1302" s="52">
        <v>2</v>
      </c>
      <c r="D1302" s="52">
        <v>2</v>
      </c>
      <c r="E1302" s="52">
        <f t="shared" si="11"/>
        <v>0</v>
      </c>
    </row>
    <row r="1303" spans="1:5" ht="14.25">
      <c r="A1303" s="58" t="s">
        <v>2347</v>
      </c>
      <c r="B1303" s="51" t="s">
        <v>2348</v>
      </c>
      <c r="C1303" s="52">
        <f>SUM(C1304:C1306)</f>
        <v>53</v>
      </c>
      <c r="D1303" s="52">
        <f>SUM(D1304:D1306)</f>
        <v>984</v>
      </c>
      <c r="E1303" s="52">
        <f t="shared" si="11"/>
        <v>931</v>
      </c>
    </row>
    <row r="1304" spans="1:5" ht="14.25">
      <c r="A1304" s="58" t="s">
        <v>2349</v>
      </c>
      <c r="B1304" s="58" t="s">
        <v>2350</v>
      </c>
      <c r="C1304" s="52">
        <v>10</v>
      </c>
      <c r="D1304" s="52">
        <v>897</v>
      </c>
      <c r="E1304" s="52">
        <f t="shared" si="11"/>
        <v>887</v>
      </c>
    </row>
    <row r="1305" spans="1:5" ht="14.25">
      <c r="A1305" s="58" t="s">
        <v>2351</v>
      </c>
      <c r="B1305" s="58" t="s">
        <v>2352</v>
      </c>
      <c r="C1305" s="52">
        <v>43</v>
      </c>
      <c r="D1305" s="52">
        <v>43</v>
      </c>
      <c r="E1305" s="52">
        <f t="shared" si="11"/>
        <v>0</v>
      </c>
    </row>
    <row r="1306" spans="1:5" ht="14.25">
      <c r="A1306" s="58" t="s">
        <v>2353</v>
      </c>
      <c r="B1306" s="58" t="s">
        <v>2354</v>
      </c>
      <c r="C1306" s="52"/>
      <c r="D1306" s="52">
        <v>44</v>
      </c>
      <c r="E1306" s="52">
        <f t="shared" si="11"/>
        <v>44</v>
      </c>
    </row>
    <row r="1307" spans="1:5" ht="14.25">
      <c r="A1307" s="58" t="s">
        <v>2355</v>
      </c>
      <c r="B1307" s="51" t="s">
        <v>2356</v>
      </c>
      <c r="C1307" s="52">
        <f>SUM(C1308:C1310)</f>
        <v>0</v>
      </c>
      <c r="D1307" s="52">
        <f>SUM(D1308:D1310)</f>
        <v>0</v>
      </c>
      <c r="E1307" s="52">
        <f t="shared" si="11"/>
        <v>0</v>
      </c>
    </row>
    <row r="1308" spans="1:5" ht="14.25">
      <c r="A1308" s="58" t="s">
        <v>2357</v>
      </c>
      <c r="B1308" s="58" t="s">
        <v>2358</v>
      </c>
      <c r="C1308" s="52"/>
      <c r="D1308" s="52"/>
      <c r="E1308" s="52"/>
    </row>
    <row r="1309" spans="1:5" ht="14.25">
      <c r="A1309" s="58" t="s">
        <v>2359</v>
      </c>
      <c r="B1309" s="58" t="s">
        <v>2360</v>
      </c>
      <c r="C1309" s="52"/>
      <c r="D1309" s="52"/>
      <c r="E1309" s="52"/>
    </row>
    <row r="1310" spans="1:5" ht="14.25">
      <c r="A1310" s="58" t="s">
        <v>2361</v>
      </c>
      <c r="B1310" s="58" t="s">
        <v>2362</v>
      </c>
      <c r="C1310" s="52"/>
      <c r="D1310" s="52"/>
      <c r="E1310" s="52"/>
    </row>
    <row r="1311" spans="1:5" ht="14.25">
      <c r="A1311" s="58" t="s">
        <v>2363</v>
      </c>
      <c r="B1311" s="51" t="s">
        <v>2364</v>
      </c>
      <c r="C1311" s="52">
        <f>SUM(C1312:C1312)</f>
        <v>0</v>
      </c>
      <c r="D1311" s="52">
        <f>SUM(D1312:D1312)</f>
        <v>0</v>
      </c>
      <c r="E1311" s="52">
        <f t="shared" si="11"/>
        <v>0</v>
      </c>
    </row>
    <row r="1312" spans="1:5" ht="14.25">
      <c r="A1312" s="62">
        <v>2249999</v>
      </c>
      <c r="B1312" s="58" t="s">
        <v>2365</v>
      </c>
      <c r="C1312" s="52"/>
      <c r="D1312" s="52"/>
      <c r="E1312" s="52"/>
    </row>
    <row r="1313" spans="1:5" ht="14.25">
      <c r="A1313" s="58" t="s">
        <v>2366</v>
      </c>
      <c r="B1313" s="51" t="s">
        <v>2367</v>
      </c>
      <c r="C1313" s="52">
        <v>1000</v>
      </c>
      <c r="D1313" s="52"/>
      <c r="E1313" s="52">
        <f t="shared" si="11"/>
        <v>-1000</v>
      </c>
    </row>
    <row r="1314" spans="1:5" ht="14.25">
      <c r="A1314" s="50" t="s">
        <v>2368</v>
      </c>
      <c r="B1314" s="51" t="s">
        <v>2369</v>
      </c>
      <c r="C1314" s="52">
        <f>SUM(C1315,C1317)</f>
        <v>14666</v>
      </c>
      <c r="D1314" s="52">
        <f>SUM(D1315,D1317)</f>
        <v>90</v>
      </c>
      <c r="E1314" s="52">
        <f t="shared" si="11"/>
        <v>-14576</v>
      </c>
    </row>
    <row r="1315" spans="1:5" ht="14.25">
      <c r="A1315" s="58" t="s">
        <v>2370</v>
      </c>
      <c r="B1315" s="51" t="s">
        <v>2371</v>
      </c>
      <c r="C1315" s="52">
        <f>SUM(C1316:C1316)</f>
        <v>14666</v>
      </c>
      <c r="D1315" s="52">
        <f>SUM(D1316:D1316)</f>
        <v>90</v>
      </c>
      <c r="E1315" s="52">
        <f t="shared" si="11"/>
        <v>-14576</v>
      </c>
    </row>
    <row r="1316" spans="1:5" ht="14.25">
      <c r="A1316" s="62">
        <v>2290201</v>
      </c>
      <c r="B1316" s="58" t="s">
        <v>2372</v>
      </c>
      <c r="C1316" s="52">
        <v>14666</v>
      </c>
      <c r="D1316" s="52">
        <v>90</v>
      </c>
      <c r="E1316" s="52">
        <f t="shared" si="11"/>
        <v>-14576</v>
      </c>
    </row>
    <row r="1317" spans="1:5" ht="14.25">
      <c r="A1317" s="50" t="s">
        <v>2373</v>
      </c>
      <c r="B1317" s="51" t="s">
        <v>2374</v>
      </c>
      <c r="C1317" s="52">
        <f>SUM(C1318:C1318)</f>
        <v>0</v>
      </c>
      <c r="D1317" s="52">
        <f>SUM(D1318:D1318)</f>
        <v>0</v>
      </c>
      <c r="E1317" s="52">
        <f t="shared" si="11"/>
        <v>0</v>
      </c>
    </row>
    <row r="1318" spans="1:5" ht="14.25">
      <c r="A1318" s="50">
        <v>2299999</v>
      </c>
      <c r="B1318" s="50" t="s">
        <v>138</v>
      </c>
      <c r="C1318" s="52"/>
      <c r="D1318" s="52"/>
      <c r="E1318" s="52">
        <f t="shared" si="11"/>
        <v>0</v>
      </c>
    </row>
    <row r="1319" spans="1:5" ht="14.25">
      <c r="A1319" s="50" t="s">
        <v>2375</v>
      </c>
      <c r="B1319" s="51" t="s">
        <v>2376</v>
      </c>
      <c r="C1319" s="52">
        <f>C1320+C1321+C1322</f>
        <v>930</v>
      </c>
      <c r="D1319" s="52">
        <f>D1320+D1321+D1322</f>
        <v>850</v>
      </c>
      <c r="E1319" s="52">
        <f t="shared" si="11"/>
        <v>-80</v>
      </c>
    </row>
    <row r="1320" spans="1:5" ht="14.25">
      <c r="A1320" s="50" t="s">
        <v>2377</v>
      </c>
      <c r="B1320" s="51" t="s">
        <v>2378</v>
      </c>
      <c r="C1320" s="52"/>
      <c r="D1320" s="52"/>
      <c r="E1320" s="52">
        <f t="shared" si="11"/>
        <v>0</v>
      </c>
    </row>
    <row r="1321" spans="1:5" ht="14.25">
      <c r="A1321" s="50" t="s">
        <v>2379</v>
      </c>
      <c r="B1321" s="51" t="s">
        <v>2380</v>
      </c>
      <c r="C1321" s="52"/>
      <c r="D1321" s="52"/>
      <c r="E1321" s="52">
        <f t="shared" si="11"/>
        <v>0</v>
      </c>
    </row>
    <row r="1322" spans="1:5" ht="14.25">
      <c r="A1322" s="50" t="s">
        <v>2381</v>
      </c>
      <c r="B1322" s="51" t="s">
        <v>2382</v>
      </c>
      <c r="C1322" s="52">
        <f>SUM(C1323:C1326)</f>
        <v>930</v>
      </c>
      <c r="D1322" s="52">
        <f>SUM(D1323:D1326)</f>
        <v>850</v>
      </c>
      <c r="E1322" s="52">
        <f t="shared" si="11"/>
        <v>-80</v>
      </c>
    </row>
    <row r="1323" spans="1:5" ht="14.25">
      <c r="A1323" s="50" t="s">
        <v>2383</v>
      </c>
      <c r="B1323" s="50" t="s">
        <v>2384</v>
      </c>
      <c r="C1323" s="52">
        <v>930</v>
      </c>
      <c r="D1323" s="52">
        <v>850</v>
      </c>
      <c r="E1323" s="52">
        <f t="shared" si="11"/>
        <v>-80</v>
      </c>
    </row>
    <row r="1324" spans="1:5" ht="14.25">
      <c r="A1324" s="50" t="s">
        <v>2385</v>
      </c>
      <c r="B1324" s="50" t="s">
        <v>2386</v>
      </c>
      <c r="C1324" s="52"/>
      <c r="D1324" s="52"/>
      <c r="E1324" s="52">
        <f t="shared" si="11"/>
        <v>0</v>
      </c>
    </row>
    <row r="1325" spans="1:5" ht="14.25">
      <c r="A1325" s="50" t="s">
        <v>2387</v>
      </c>
      <c r="B1325" s="50" t="s">
        <v>2388</v>
      </c>
      <c r="C1325" s="52"/>
      <c r="D1325" s="52"/>
      <c r="E1325" s="52">
        <f t="shared" si="11"/>
        <v>0</v>
      </c>
    </row>
    <row r="1326" spans="1:5" ht="14.25">
      <c r="A1326" s="50" t="s">
        <v>2389</v>
      </c>
      <c r="B1326" s="50" t="s">
        <v>2390</v>
      </c>
      <c r="C1326" s="52"/>
      <c r="D1326" s="52"/>
      <c r="E1326" s="52">
        <f t="shared" si="11"/>
        <v>0</v>
      </c>
    </row>
    <row r="1327" spans="1:5" ht="14.25">
      <c r="A1327" s="50" t="s">
        <v>2391</v>
      </c>
      <c r="B1327" s="51" t="s">
        <v>2392</v>
      </c>
      <c r="C1327" s="52">
        <f>SUM(C1328:C1330)</f>
        <v>0</v>
      </c>
      <c r="D1327" s="52">
        <f>SUM(D1328:D1330)</f>
        <v>0</v>
      </c>
      <c r="E1327" s="52">
        <f t="shared" si="11"/>
        <v>0</v>
      </c>
    </row>
    <row r="1328" spans="1:5" ht="14.25">
      <c r="A1328" s="50" t="s">
        <v>2393</v>
      </c>
      <c r="B1328" s="51" t="s">
        <v>2394</v>
      </c>
      <c r="C1328" s="52"/>
      <c r="D1328" s="52"/>
      <c r="E1328" s="52">
        <f t="shared" si="11"/>
        <v>0</v>
      </c>
    </row>
    <row r="1329" spans="1:5" ht="14.25">
      <c r="A1329" s="50" t="s">
        <v>2395</v>
      </c>
      <c r="B1329" s="51" t="s">
        <v>2396</v>
      </c>
      <c r="C1329" s="52"/>
      <c r="D1329" s="52"/>
      <c r="E1329" s="52">
        <f t="shared" si="11"/>
        <v>0</v>
      </c>
    </row>
    <row r="1330" spans="1:5" ht="14.25">
      <c r="A1330" s="50" t="s">
        <v>2397</v>
      </c>
      <c r="B1330" s="51" t="s">
        <v>2398</v>
      </c>
      <c r="C1330" s="52"/>
      <c r="D1330" s="52"/>
      <c r="E1330" s="52">
        <f t="shared" si="11"/>
        <v>0</v>
      </c>
    </row>
  </sheetData>
  <mergeCells count="3">
    <mergeCell ref="A1:E1"/>
    <mergeCell ref="A2:E2"/>
    <mergeCell ref="D3:E3"/>
  </mergeCells>
  <printOptions horizontalCentered="1" verticalCentered="1"/>
  <pageMargins left="0.7480314960629921" right="0.5511811023622047" top="0.984251968503937" bottom="0.984251968503937"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H271"/>
  <sheetViews>
    <sheetView workbookViewId="0" topLeftCell="A1">
      <selection activeCell="J8" sqref="J8"/>
    </sheetView>
  </sheetViews>
  <sheetFormatPr defaultColWidth="9.00390625" defaultRowHeight="14.25"/>
  <cols>
    <col min="1" max="1" width="43.25390625" style="0" customWidth="1"/>
    <col min="2" max="2" width="8.125" style="0" customWidth="1"/>
    <col min="3" max="3" width="8.75390625" style="0" customWidth="1"/>
    <col min="4" max="4" width="9.125" style="0" customWidth="1"/>
    <col min="5" max="5" width="55.50390625" style="0" customWidth="1"/>
    <col min="6" max="6" width="8.25390625" style="0" customWidth="1"/>
    <col min="7" max="7" width="7.375" style="0" customWidth="1"/>
  </cols>
  <sheetData>
    <row r="1" spans="1:8" ht="14.25">
      <c r="A1" s="66" t="s">
        <v>2087</v>
      </c>
      <c r="B1" s="67"/>
      <c r="C1" s="67"/>
      <c r="D1" s="67"/>
      <c r="E1" s="68"/>
      <c r="F1" s="68"/>
      <c r="G1" s="68"/>
      <c r="H1" s="68"/>
    </row>
    <row r="2" spans="1:8" ht="20.25">
      <c r="A2" s="129" t="s">
        <v>700</v>
      </c>
      <c r="B2" s="129"/>
      <c r="C2" s="129"/>
      <c r="D2" s="129"/>
      <c r="E2" s="129"/>
      <c r="F2" s="129"/>
      <c r="G2" s="129"/>
      <c r="H2" s="129"/>
    </row>
    <row r="3" spans="1:8" ht="14.25">
      <c r="A3" s="66"/>
      <c r="B3" s="67"/>
      <c r="C3" s="67"/>
      <c r="D3" s="67"/>
      <c r="E3" s="68"/>
      <c r="F3" s="68"/>
      <c r="G3" s="131" t="s">
        <v>2480</v>
      </c>
      <c r="H3" s="132"/>
    </row>
    <row r="4" spans="1:8" ht="19.5" customHeight="1">
      <c r="A4" s="133" t="s">
        <v>1752</v>
      </c>
      <c r="B4" s="134"/>
      <c r="C4" s="134"/>
      <c r="D4" s="135"/>
      <c r="E4" s="130" t="s">
        <v>1753</v>
      </c>
      <c r="F4" s="130"/>
      <c r="G4" s="130"/>
      <c r="H4" s="130"/>
    </row>
    <row r="5" spans="1:8" ht="33.75" customHeight="1">
      <c r="A5" s="69" t="s">
        <v>1754</v>
      </c>
      <c r="B5" s="70" t="s">
        <v>2400</v>
      </c>
      <c r="C5" s="70" t="s">
        <v>1423</v>
      </c>
      <c r="D5" s="70" t="s">
        <v>706</v>
      </c>
      <c r="E5" s="69" t="s">
        <v>1754</v>
      </c>
      <c r="F5" s="69" t="s">
        <v>1422</v>
      </c>
      <c r="G5" s="70" t="s">
        <v>1423</v>
      </c>
      <c r="H5" s="70" t="s">
        <v>2401</v>
      </c>
    </row>
    <row r="6" spans="1:8" ht="19.5" customHeight="1">
      <c r="A6" s="71" t="s">
        <v>1755</v>
      </c>
      <c r="B6" s="72"/>
      <c r="C6" s="72"/>
      <c r="D6" s="72">
        <f>C6-B6</f>
        <v>0</v>
      </c>
      <c r="E6" s="73" t="s">
        <v>1756</v>
      </c>
      <c r="F6" s="70">
        <f>SUM(F7,F13,F19)</f>
        <v>0</v>
      </c>
      <c r="G6" s="70">
        <f>SUM(G7,G13,G19)</f>
        <v>0</v>
      </c>
      <c r="H6" s="70">
        <f>G6-F6</f>
        <v>0</v>
      </c>
    </row>
    <row r="7" spans="1:8" ht="19.5" customHeight="1">
      <c r="A7" s="74" t="s">
        <v>1757</v>
      </c>
      <c r="B7" s="72"/>
      <c r="C7" s="72"/>
      <c r="D7" s="72">
        <f aca="true" t="shared" si="0" ref="D7:D70">C7-B7</f>
        <v>0</v>
      </c>
      <c r="E7" s="75" t="s">
        <v>1758</v>
      </c>
      <c r="F7" s="72">
        <f>SUM(F8:F12)</f>
        <v>0</v>
      </c>
      <c r="G7" s="72">
        <f>SUM(G8:G12)</f>
        <v>0</v>
      </c>
      <c r="H7" s="70">
        <f aca="true" t="shared" si="1" ref="H7:H70">G7-F7</f>
        <v>0</v>
      </c>
    </row>
    <row r="8" spans="1:8" ht="19.5" customHeight="1">
      <c r="A8" s="71" t="s">
        <v>1759</v>
      </c>
      <c r="B8" s="72"/>
      <c r="C8" s="72"/>
      <c r="D8" s="72">
        <f t="shared" si="0"/>
        <v>0</v>
      </c>
      <c r="E8" s="75" t="s">
        <v>1760</v>
      </c>
      <c r="F8" s="76"/>
      <c r="G8" s="76"/>
      <c r="H8" s="70">
        <f t="shared" si="1"/>
        <v>0</v>
      </c>
    </row>
    <row r="9" spans="1:8" ht="19.5" customHeight="1">
      <c r="A9" s="71" t="s">
        <v>1761</v>
      </c>
      <c r="B9" s="72"/>
      <c r="C9" s="72"/>
      <c r="D9" s="72">
        <f t="shared" si="0"/>
        <v>0</v>
      </c>
      <c r="E9" s="75" t="s">
        <v>1762</v>
      </c>
      <c r="F9" s="76"/>
      <c r="G9" s="76"/>
      <c r="H9" s="70">
        <f t="shared" si="1"/>
        <v>0</v>
      </c>
    </row>
    <row r="10" spans="1:8" ht="19.5" customHeight="1">
      <c r="A10" s="71" t="s">
        <v>1763</v>
      </c>
      <c r="B10" s="72"/>
      <c r="C10" s="72"/>
      <c r="D10" s="72">
        <f t="shared" si="0"/>
        <v>0</v>
      </c>
      <c r="E10" s="75" t="s">
        <v>1764</v>
      </c>
      <c r="F10" s="76"/>
      <c r="G10" s="76"/>
      <c r="H10" s="70">
        <f t="shared" si="1"/>
        <v>0</v>
      </c>
    </row>
    <row r="11" spans="1:8" ht="19.5" customHeight="1">
      <c r="A11" s="71" t="s">
        <v>1765</v>
      </c>
      <c r="B11" s="72"/>
      <c r="C11" s="72"/>
      <c r="D11" s="72">
        <f t="shared" si="0"/>
        <v>0</v>
      </c>
      <c r="E11" s="75" t="s">
        <v>1766</v>
      </c>
      <c r="F11" s="76"/>
      <c r="G11" s="76"/>
      <c r="H11" s="70">
        <f t="shared" si="1"/>
        <v>0</v>
      </c>
    </row>
    <row r="12" spans="1:8" ht="19.5" customHeight="1">
      <c r="A12" s="71" t="s">
        <v>1767</v>
      </c>
      <c r="B12" s="72"/>
      <c r="C12" s="72"/>
      <c r="D12" s="72">
        <f t="shared" si="0"/>
        <v>0</v>
      </c>
      <c r="E12" s="75" t="s">
        <v>1768</v>
      </c>
      <c r="F12" s="76"/>
      <c r="G12" s="76"/>
      <c r="H12" s="70">
        <f t="shared" si="1"/>
        <v>0</v>
      </c>
    </row>
    <row r="13" spans="1:8" ht="19.5" customHeight="1">
      <c r="A13" s="71" t="s">
        <v>1769</v>
      </c>
      <c r="B13" s="72"/>
      <c r="C13" s="72">
        <v>8</v>
      </c>
      <c r="D13" s="72">
        <f t="shared" si="0"/>
        <v>8</v>
      </c>
      <c r="E13" s="77" t="s">
        <v>1770</v>
      </c>
      <c r="F13" s="72">
        <f>SUM(F14:F18)</f>
        <v>0</v>
      </c>
      <c r="G13" s="72">
        <f>SUM(G14:G18)</f>
        <v>0</v>
      </c>
      <c r="H13" s="70">
        <f t="shared" si="1"/>
        <v>0</v>
      </c>
    </row>
    <row r="14" spans="1:8" ht="19.5" customHeight="1">
      <c r="A14" s="71" t="s">
        <v>1771</v>
      </c>
      <c r="B14" s="70">
        <f>SUM(B15:B19)</f>
        <v>16889</v>
      </c>
      <c r="C14" s="70">
        <f>SUM(C15:C19)</f>
        <v>1100</v>
      </c>
      <c r="D14" s="70">
        <f t="shared" si="0"/>
        <v>-15789</v>
      </c>
      <c r="E14" s="77" t="s">
        <v>1772</v>
      </c>
      <c r="F14" s="72"/>
      <c r="G14" s="72"/>
      <c r="H14" s="70">
        <f t="shared" si="1"/>
        <v>0</v>
      </c>
    </row>
    <row r="15" spans="1:8" ht="19.5" customHeight="1">
      <c r="A15" s="78" t="s">
        <v>1773</v>
      </c>
      <c r="B15" s="72">
        <v>16889</v>
      </c>
      <c r="C15" s="72">
        <v>1100</v>
      </c>
      <c r="D15" s="72">
        <f t="shared" si="0"/>
        <v>-15789</v>
      </c>
      <c r="E15" s="77" t="s">
        <v>1774</v>
      </c>
      <c r="F15" s="76"/>
      <c r="G15" s="76"/>
      <c r="H15" s="70">
        <f t="shared" si="1"/>
        <v>0</v>
      </c>
    </row>
    <row r="16" spans="1:8" ht="19.5" customHeight="1">
      <c r="A16" s="78" t="s">
        <v>1775</v>
      </c>
      <c r="B16" s="72"/>
      <c r="C16" s="72"/>
      <c r="D16" s="72">
        <f t="shared" si="0"/>
        <v>0</v>
      </c>
      <c r="E16" s="77" t="s">
        <v>1776</v>
      </c>
      <c r="F16" s="76"/>
      <c r="G16" s="76"/>
      <c r="H16" s="70">
        <f t="shared" si="1"/>
        <v>0</v>
      </c>
    </row>
    <row r="17" spans="1:8" ht="19.5" customHeight="1">
      <c r="A17" s="78" t="s">
        <v>1777</v>
      </c>
      <c r="B17" s="72"/>
      <c r="C17" s="72"/>
      <c r="D17" s="72">
        <f t="shared" si="0"/>
        <v>0</v>
      </c>
      <c r="E17" s="77" t="s">
        <v>1778</v>
      </c>
      <c r="F17" s="76"/>
      <c r="G17" s="76"/>
      <c r="H17" s="70">
        <f t="shared" si="1"/>
        <v>0</v>
      </c>
    </row>
    <row r="18" spans="1:8" ht="19.5" customHeight="1">
      <c r="A18" s="78" t="s">
        <v>1779</v>
      </c>
      <c r="B18" s="72"/>
      <c r="C18" s="72"/>
      <c r="D18" s="72">
        <f t="shared" si="0"/>
        <v>0</v>
      </c>
      <c r="E18" s="77" t="s">
        <v>1780</v>
      </c>
      <c r="F18" s="72"/>
      <c r="G18" s="72"/>
      <c r="H18" s="70">
        <f t="shared" si="1"/>
        <v>0</v>
      </c>
    </row>
    <row r="19" spans="1:8" ht="19.5" customHeight="1">
      <c r="A19" s="78" t="s">
        <v>1781</v>
      </c>
      <c r="B19" s="72"/>
      <c r="C19" s="72"/>
      <c r="D19" s="72">
        <f t="shared" si="0"/>
        <v>0</v>
      </c>
      <c r="E19" s="77" t="s">
        <v>1782</v>
      </c>
      <c r="F19" s="72">
        <f>SUM(F20:F21)</f>
        <v>0</v>
      </c>
      <c r="G19" s="72">
        <f>SUM(G20:G21)</f>
        <v>0</v>
      </c>
      <c r="H19" s="70">
        <f t="shared" si="1"/>
        <v>0</v>
      </c>
    </row>
    <row r="20" spans="1:8" ht="19.5" customHeight="1">
      <c r="A20" s="78" t="s">
        <v>1783</v>
      </c>
      <c r="B20" s="72"/>
      <c r="C20" s="72"/>
      <c r="D20" s="72">
        <f t="shared" si="0"/>
        <v>0</v>
      </c>
      <c r="E20" s="77" t="s">
        <v>1784</v>
      </c>
      <c r="F20" s="76"/>
      <c r="G20" s="76"/>
      <c r="H20" s="70">
        <f t="shared" si="1"/>
        <v>0</v>
      </c>
    </row>
    <row r="21" spans="1:8" ht="19.5" customHeight="1">
      <c r="A21" s="78" t="s">
        <v>1785</v>
      </c>
      <c r="B21" s="72"/>
      <c r="C21" s="72"/>
      <c r="D21" s="72">
        <f t="shared" si="0"/>
        <v>0</v>
      </c>
      <c r="E21" s="77" t="s">
        <v>1786</v>
      </c>
      <c r="F21" s="76"/>
      <c r="G21" s="76"/>
      <c r="H21" s="70">
        <f t="shared" si="1"/>
        <v>0</v>
      </c>
    </row>
    <row r="22" spans="1:8" ht="19.5" customHeight="1">
      <c r="A22" s="71" t="s">
        <v>1787</v>
      </c>
      <c r="B22" s="72">
        <f>SUM(B23:B24)</f>
        <v>0</v>
      </c>
      <c r="C22" s="72">
        <f>SUM(C23:C24)</f>
        <v>0</v>
      </c>
      <c r="D22" s="72">
        <f t="shared" si="0"/>
        <v>0</v>
      </c>
      <c r="E22" s="79" t="s">
        <v>1788</v>
      </c>
      <c r="F22" s="70">
        <f>SUM(F23,F27,F31)</f>
        <v>0</v>
      </c>
      <c r="G22" s="70">
        <f>SUM(G23,G27,G31)</f>
        <v>231</v>
      </c>
      <c r="H22" s="70">
        <f t="shared" si="1"/>
        <v>231</v>
      </c>
    </row>
    <row r="23" spans="1:8" ht="19.5" customHeight="1">
      <c r="A23" s="78" t="s">
        <v>1789</v>
      </c>
      <c r="B23" s="72"/>
      <c r="C23" s="72"/>
      <c r="D23" s="72">
        <f t="shared" si="0"/>
        <v>0</v>
      </c>
      <c r="E23" s="77" t="s">
        <v>1790</v>
      </c>
      <c r="F23" s="72">
        <f>SUM(F24:F26)</f>
        <v>0</v>
      </c>
      <c r="G23" s="72">
        <f>SUM(G24:G26)</f>
        <v>231</v>
      </c>
      <c r="H23" s="70">
        <f t="shared" si="1"/>
        <v>231</v>
      </c>
    </row>
    <row r="24" spans="1:8" ht="19.5" customHeight="1">
      <c r="A24" s="78" t="s">
        <v>1791</v>
      </c>
      <c r="B24" s="72"/>
      <c r="C24" s="72"/>
      <c r="D24" s="72">
        <f t="shared" si="0"/>
        <v>0</v>
      </c>
      <c r="E24" s="77" t="s">
        <v>1792</v>
      </c>
      <c r="F24" s="72"/>
      <c r="G24" s="72">
        <v>86</v>
      </c>
      <c r="H24" s="70">
        <f t="shared" si="1"/>
        <v>86</v>
      </c>
    </row>
    <row r="25" spans="1:8" ht="19.5" customHeight="1">
      <c r="A25" s="71" t="s">
        <v>1793</v>
      </c>
      <c r="B25" s="72">
        <v>20</v>
      </c>
      <c r="C25" s="72">
        <v>60</v>
      </c>
      <c r="D25" s="72">
        <f t="shared" si="0"/>
        <v>40</v>
      </c>
      <c r="E25" s="77" t="s">
        <v>1794</v>
      </c>
      <c r="F25" s="80"/>
      <c r="G25" s="80">
        <v>145</v>
      </c>
      <c r="H25" s="70">
        <f t="shared" si="1"/>
        <v>145</v>
      </c>
    </row>
    <row r="26" spans="1:8" ht="19.5" customHeight="1">
      <c r="A26" s="78" t="s">
        <v>1795</v>
      </c>
      <c r="B26" s="72"/>
      <c r="C26" s="72"/>
      <c r="D26" s="72">
        <f t="shared" si="0"/>
        <v>0</v>
      </c>
      <c r="E26" s="77" t="s">
        <v>1796</v>
      </c>
      <c r="F26" s="80"/>
      <c r="G26" s="80"/>
      <c r="H26" s="70">
        <f t="shared" si="1"/>
        <v>0</v>
      </c>
    </row>
    <row r="27" spans="1:8" ht="19.5" customHeight="1">
      <c r="A27" s="71" t="s">
        <v>1797</v>
      </c>
      <c r="B27" s="72">
        <f>SUM(B28:B29)</f>
        <v>0</v>
      </c>
      <c r="C27" s="72">
        <f>SUM(C28:C29)</f>
        <v>0</v>
      </c>
      <c r="D27" s="72">
        <f t="shared" si="0"/>
        <v>0</v>
      </c>
      <c r="E27" s="77" t="s">
        <v>1798</v>
      </c>
      <c r="F27" s="72">
        <f>SUM(F28:F30)</f>
        <v>0</v>
      </c>
      <c r="G27" s="72">
        <f>SUM(G28:G30)</f>
        <v>0</v>
      </c>
      <c r="H27" s="70">
        <f t="shared" si="1"/>
        <v>0</v>
      </c>
    </row>
    <row r="28" spans="1:8" ht="19.5" customHeight="1">
      <c r="A28" s="71" t="s">
        <v>1799</v>
      </c>
      <c r="B28" s="72"/>
      <c r="C28" s="72"/>
      <c r="D28" s="72">
        <f t="shared" si="0"/>
        <v>0</v>
      </c>
      <c r="E28" s="77" t="s">
        <v>1792</v>
      </c>
      <c r="F28" s="80"/>
      <c r="G28" s="80"/>
      <c r="H28" s="70">
        <f t="shared" si="1"/>
        <v>0</v>
      </c>
    </row>
    <row r="29" spans="1:8" ht="19.5" customHeight="1">
      <c r="A29" s="71" t="s">
        <v>1800</v>
      </c>
      <c r="B29" s="72"/>
      <c r="C29" s="72"/>
      <c r="D29" s="72">
        <f t="shared" si="0"/>
        <v>0</v>
      </c>
      <c r="E29" s="77" t="s">
        <v>1794</v>
      </c>
      <c r="F29" s="72"/>
      <c r="G29" s="72"/>
      <c r="H29" s="70">
        <f t="shared" si="1"/>
        <v>0</v>
      </c>
    </row>
    <row r="30" spans="1:8" ht="19.5" customHeight="1">
      <c r="A30" s="78" t="s">
        <v>1801</v>
      </c>
      <c r="B30" s="81"/>
      <c r="C30" s="81"/>
      <c r="D30" s="72">
        <f t="shared" si="0"/>
        <v>0</v>
      </c>
      <c r="E30" s="77" t="s">
        <v>1802</v>
      </c>
      <c r="F30" s="72"/>
      <c r="G30" s="72"/>
      <c r="H30" s="70">
        <f t="shared" si="1"/>
        <v>0</v>
      </c>
    </row>
    <row r="31" spans="1:8" ht="19.5" customHeight="1">
      <c r="A31" s="71" t="s">
        <v>1803</v>
      </c>
      <c r="B31" s="81"/>
      <c r="C31" s="81"/>
      <c r="D31" s="72">
        <f t="shared" si="0"/>
        <v>0</v>
      </c>
      <c r="E31" s="77" t="s">
        <v>1804</v>
      </c>
      <c r="F31" s="72">
        <f>SUM(F32:F33)</f>
        <v>0</v>
      </c>
      <c r="G31" s="72">
        <f>SUM(G32:G33)</f>
        <v>0</v>
      </c>
      <c r="H31" s="70">
        <f t="shared" si="1"/>
        <v>0</v>
      </c>
    </row>
    <row r="32" spans="1:8" ht="19.5" customHeight="1">
      <c r="A32" s="71" t="s">
        <v>1805</v>
      </c>
      <c r="B32" s="81"/>
      <c r="C32" s="81"/>
      <c r="D32" s="72">
        <f t="shared" si="0"/>
        <v>0</v>
      </c>
      <c r="E32" s="77" t="s">
        <v>1794</v>
      </c>
      <c r="F32" s="80"/>
      <c r="G32" s="80"/>
      <c r="H32" s="70">
        <f t="shared" si="1"/>
        <v>0</v>
      </c>
    </row>
    <row r="33" spans="1:8" ht="19.5" customHeight="1">
      <c r="A33" s="74" t="s">
        <v>1806</v>
      </c>
      <c r="B33" s="72"/>
      <c r="C33" s="72">
        <v>110</v>
      </c>
      <c r="D33" s="72">
        <f t="shared" si="0"/>
        <v>110</v>
      </c>
      <c r="E33" s="77" t="s">
        <v>1807</v>
      </c>
      <c r="F33" s="80"/>
      <c r="G33" s="80"/>
      <c r="H33" s="70">
        <f t="shared" si="1"/>
        <v>0</v>
      </c>
    </row>
    <row r="34" spans="1:8" ht="19.5" customHeight="1">
      <c r="A34" s="71" t="s">
        <v>1808</v>
      </c>
      <c r="B34" s="72"/>
      <c r="C34" s="72"/>
      <c r="D34" s="72">
        <f t="shared" si="0"/>
        <v>0</v>
      </c>
      <c r="E34" s="79" t="s">
        <v>1809</v>
      </c>
      <c r="F34" s="70">
        <f>SUM(F35,F40)</f>
        <v>0</v>
      </c>
      <c r="G34" s="70">
        <f>SUM(G35,G40)</f>
        <v>0</v>
      </c>
      <c r="H34" s="70">
        <f t="shared" si="1"/>
        <v>0</v>
      </c>
    </row>
    <row r="35" spans="1:8" ht="19.5" customHeight="1">
      <c r="A35" s="74" t="s">
        <v>1810</v>
      </c>
      <c r="B35" s="72"/>
      <c r="C35" s="72"/>
      <c r="D35" s="72">
        <f t="shared" si="0"/>
        <v>0</v>
      </c>
      <c r="E35" s="77" t="s">
        <v>1811</v>
      </c>
      <c r="F35" s="72">
        <f>SUM(F36:F39)</f>
        <v>0</v>
      </c>
      <c r="G35" s="72">
        <f>SUM(G36:G39)</f>
        <v>0</v>
      </c>
      <c r="H35" s="70">
        <f t="shared" si="1"/>
        <v>0</v>
      </c>
    </row>
    <row r="36" spans="1:8" ht="19.5" customHeight="1">
      <c r="A36" s="74" t="s">
        <v>1812</v>
      </c>
      <c r="B36" s="70">
        <f>SUM(B37:B38)</f>
        <v>0</v>
      </c>
      <c r="C36" s="70">
        <f>SUM(C37:C38)</f>
        <v>170</v>
      </c>
      <c r="D36" s="70">
        <f t="shared" si="0"/>
        <v>170</v>
      </c>
      <c r="E36" s="77" t="s">
        <v>1813</v>
      </c>
      <c r="F36" s="80"/>
      <c r="G36" s="80"/>
      <c r="H36" s="70">
        <f t="shared" si="1"/>
        <v>0</v>
      </c>
    </row>
    <row r="37" spans="1:8" ht="19.5" customHeight="1">
      <c r="A37" s="71" t="s">
        <v>2027</v>
      </c>
      <c r="B37" s="72"/>
      <c r="C37" s="72">
        <v>170</v>
      </c>
      <c r="D37" s="72">
        <f t="shared" si="0"/>
        <v>170</v>
      </c>
      <c r="E37" s="77" t="s">
        <v>1814</v>
      </c>
      <c r="F37" s="80"/>
      <c r="G37" s="80"/>
      <c r="H37" s="70">
        <f t="shared" si="1"/>
        <v>0</v>
      </c>
    </row>
    <row r="38" spans="1:8" ht="19.5" customHeight="1">
      <c r="A38" s="82"/>
      <c r="B38" s="72"/>
      <c r="C38" s="72"/>
      <c r="D38" s="72">
        <f t="shared" si="0"/>
        <v>0</v>
      </c>
      <c r="E38" s="77" t="s">
        <v>1815</v>
      </c>
      <c r="F38" s="80"/>
      <c r="G38" s="80"/>
      <c r="H38" s="70">
        <f t="shared" si="1"/>
        <v>0</v>
      </c>
    </row>
    <row r="39" spans="1:8" ht="19.5" customHeight="1">
      <c r="A39" s="83"/>
      <c r="B39" s="72"/>
      <c r="C39" s="72"/>
      <c r="D39" s="72">
        <f t="shared" si="0"/>
        <v>0</v>
      </c>
      <c r="E39" s="77" t="s">
        <v>1816</v>
      </c>
      <c r="F39" s="69"/>
      <c r="G39" s="69"/>
      <c r="H39" s="70">
        <f t="shared" si="1"/>
        <v>0</v>
      </c>
    </row>
    <row r="40" spans="1:8" ht="19.5" customHeight="1">
      <c r="A40" s="82"/>
      <c r="B40" s="72"/>
      <c r="C40" s="72"/>
      <c r="D40" s="72">
        <f t="shared" si="0"/>
        <v>0</v>
      </c>
      <c r="E40" s="77" t="s">
        <v>1817</v>
      </c>
      <c r="F40" s="72">
        <f>SUM(F41:F44)</f>
        <v>0</v>
      </c>
      <c r="G40" s="72">
        <f>SUM(G41:G44)</f>
        <v>0</v>
      </c>
      <c r="H40" s="70">
        <f t="shared" si="1"/>
        <v>0</v>
      </c>
    </row>
    <row r="41" spans="1:8" ht="19.5" customHeight="1">
      <c r="A41" s="71"/>
      <c r="B41" s="72"/>
      <c r="C41" s="72"/>
      <c r="D41" s="72">
        <f t="shared" si="0"/>
        <v>0</v>
      </c>
      <c r="E41" s="77" t="s">
        <v>1818</v>
      </c>
      <c r="F41" s="80"/>
      <c r="G41" s="80"/>
      <c r="H41" s="70">
        <f t="shared" si="1"/>
        <v>0</v>
      </c>
    </row>
    <row r="42" spans="1:8" ht="19.5" customHeight="1">
      <c r="A42" s="71"/>
      <c r="B42" s="72"/>
      <c r="C42" s="72"/>
      <c r="D42" s="72">
        <f t="shared" si="0"/>
        <v>0</v>
      </c>
      <c r="E42" s="77" t="s">
        <v>1819</v>
      </c>
      <c r="F42" s="80"/>
      <c r="G42" s="80"/>
      <c r="H42" s="70">
        <f t="shared" si="1"/>
        <v>0</v>
      </c>
    </row>
    <row r="43" spans="1:8" ht="19.5" customHeight="1">
      <c r="A43" s="71"/>
      <c r="B43" s="72"/>
      <c r="C43" s="72"/>
      <c r="D43" s="72">
        <f t="shared" si="0"/>
        <v>0</v>
      </c>
      <c r="E43" s="77" t="s">
        <v>1820</v>
      </c>
      <c r="F43" s="72"/>
      <c r="G43" s="72"/>
      <c r="H43" s="70">
        <f t="shared" si="1"/>
        <v>0</v>
      </c>
    </row>
    <row r="44" spans="1:8" ht="19.5" customHeight="1">
      <c r="A44" s="71"/>
      <c r="B44" s="72"/>
      <c r="C44" s="72"/>
      <c r="D44" s="72">
        <f t="shared" si="0"/>
        <v>0</v>
      </c>
      <c r="E44" s="77" t="s">
        <v>1821</v>
      </c>
      <c r="F44" s="80"/>
      <c r="G44" s="80"/>
      <c r="H44" s="70">
        <f t="shared" si="1"/>
        <v>0</v>
      </c>
    </row>
    <row r="45" spans="1:8" ht="19.5" customHeight="1">
      <c r="A45" s="82"/>
      <c r="B45" s="72"/>
      <c r="C45" s="72"/>
      <c r="D45" s="72">
        <f t="shared" si="0"/>
        <v>0</v>
      </c>
      <c r="E45" s="79" t="s">
        <v>1822</v>
      </c>
      <c r="F45" s="70">
        <f>SUM(F46,F59,F63,F64,F70,F74,F78,F82,F88,F91)</f>
        <v>3409</v>
      </c>
      <c r="G45" s="70">
        <f>SUM(G46,G59,G63,G64,G70,G74,G78,G82,G88,G91)</f>
        <v>836</v>
      </c>
      <c r="H45" s="70">
        <f t="shared" si="1"/>
        <v>-2573</v>
      </c>
    </row>
    <row r="46" spans="1:8" ht="19.5" customHeight="1">
      <c r="A46" s="82"/>
      <c r="B46" s="72"/>
      <c r="C46" s="72"/>
      <c r="D46" s="72">
        <f t="shared" si="0"/>
        <v>0</v>
      </c>
      <c r="E46" s="77" t="s">
        <v>1823</v>
      </c>
      <c r="F46" s="72">
        <f>SUM(F47:F58)</f>
        <v>3389</v>
      </c>
      <c r="G46" s="72">
        <f>SUM(G47:G58)</f>
        <v>658</v>
      </c>
      <c r="H46" s="70">
        <f t="shared" si="1"/>
        <v>-2731</v>
      </c>
    </row>
    <row r="47" spans="1:8" ht="19.5" customHeight="1">
      <c r="A47" s="82"/>
      <c r="B47" s="72"/>
      <c r="C47" s="72"/>
      <c r="D47" s="72">
        <f t="shared" si="0"/>
        <v>0</v>
      </c>
      <c r="E47" s="77" t="s">
        <v>1824</v>
      </c>
      <c r="F47" s="80"/>
      <c r="G47" s="80"/>
      <c r="H47" s="70">
        <f t="shared" si="1"/>
        <v>0</v>
      </c>
    </row>
    <row r="48" spans="1:8" ht="19.5" customHeight="1">
      <c r="A48" s="75"/>
      <c r="B48" s="72"/>
      <c r="C48" s="72"/>
      <c r="D48" s="72">
        <f t="shared" si="0"/>
        <v>0</v>
      </c>
      <c r="E48" s="77" t="s">
        <v>1825</v>
      </c>
      <c r="F48" s="80">
        <v>1249</v>
      </c>
      <c r="G48" s="80">
        <v>68</v>
      </c>
      <c r="H48" s="70">
        <f t="shared" si="1"/>
        <v>-1181</v>
      </c>
    </row>
    <row r="49" spans="1:8" ht="19.5" customHeight="1">
      <c r="A49" s="75"/>
      <c r="B49" s="72"/>
      <c r="C49" s="72"/>
      <c r="D49" s="72">
        <f t="shared" si="0"/>
        <v>0</v>
      </c>
      <c r="E49" s="77" t="s">
        <v>1826</v>
      </c>
      <c r="F49" s="72"/>
      <c r="G49" s="72"/>
      <c r="H49" s="70">
        <f t="shared" si="1"/>
        <v>0</v>
      </c>
    </row>
    <row r="50" spans="1:8" ht="19.5" customHeight="1">
      <c r="A50" s="75"/>
      <c r="B50" s="72"/>
      <c r="C50" s="72"/>
      <c r="D50" s="72">
        <f t="shared" si="0"/>
        <v>0</v>
      </c>
      <c r="E50" s="77" t="s">
        <v>1827</v>
      </c>
      <c r="F50" s="80">
        <v>230</v>
      </c>
      <c r="G50" s="80">
        <v>75</v>
      </c>
      <c r="H50" s="70">
        <f t="shared" si="1"/>
        <v>-155</v>
      </c>
    </row>
    <row r="51" spans="1:8" ht="19.5" customHeight="1">
      <c r="A51" s="75"/>
      <c r="B51" s="72"/>
      <c r="C51" s="72"/>
      <c r="D51" s="72">
        <f t="shared" si="0"/>
        <v>0</v>
      </c>
      <c r="E51" s="77" t="s">
        <v>1828</v>
      </c>
      <c r="F51" s="80">
        <v>400</v>
      </c>
      <c r="G51" s="80">
        <v>390</v>
      </c>
      <c r="H51" s="70">
        <f t="shared" si="1"/>
        <v>-10</v>
      </c>
    </row>
    <row r="52" spans="1:8" ht="19.5" customHeight="1">
      <c r="A52" s="75"/>
      <c r="B52" s="72"/>
      <c r="C52" s="72"/>
      <c r="D52" s="72">
        <f t="shared" si="0"/>
        <v>0</v>
      </c>
      <c r="E52" s="77" t="s">
        <v>1829</v>
      </c>
      <c r="F52" s="80">
        <v>69</v>
      </c>
      <c r="G52" s="80">
        <v>15</v>
      </c>
      <c r="H52" s="70">
        <f t="shared" si="1"/>
        <v>-54</v>
      </c>
    </row>
    <row r="53" spans="1:8" ht="19.5" customHeight="1">
      <c r="A53" s="71"/>
      <c r="B53" s="72"/>
      <c r="C53" s="72"/>
      <c r="D53" s="72">
        <f t="shared" si="0"/>
        <v>0</v>
      </c>
      <c r="E53" s="77" t="s">
        <v>1830</v>
      </c>
      <c r="F53" s="80"/>
      <c r="G53" s="80"/>
      <c r="H53" s="70">
        <f t="shared" si="1"/>
        <v>0</v>
      </c>
    </row>
    <row r="54" spans="1:8" ht="19.5" customHeight="1">
      <c r="A54" s="71"/>
      <c r="B54" s="72"/>
      <c r="C54" s="72"/>
      <c r="D54" s="72">
        <f t="shared" si="0"/>
        <v>0</v>
      </c>
      <c r="E54" s="77" t="s">
        <v>1831</v>
      </c>
      <c r="F54" s="72"/>
      <c r="G54" s="72"/>
      <c r="H54" s="70">
        <f t="shared" si="1"/>
        <v>0</v>
      </c>
    </row>
    <row r="55" spans="1:8" ht="19.5" customHeight="1">
      <c r="A55" s="71"/>
      <c r="B55" s="72"/>
      <c r="C55" s="72"/>
      <c r="D55" s="72">
        <f t="shared" si="0"/>
        <v>0</v>
      </c>
      <c r="E55" s="77" t="s">
        <v>1832</v>
      </c>
      <c r="F55" s="80"/>
      <c r="G55" s="80"/>
      <c r="H55" s="70">
        <f t="shared" si="1"/>
        <v>0</v>
      </c>
    </row>
    <row r="56" spans="1:8" ht="19.5" customHeight="1">
      <c r="A56" s="71"/>
      <c r="B56" s="72"/>
      <c r="C56" s="72"/>
      <c r="D56" s="72">
        <f t="shared" si="0"/>
        <v>0</v>
      </c>
      <c r="E56" s="77" t="s">
        <v>1833</v>
      </c>
      <c r="F56" s="80"/>
      <c r="G56" s="80"/>
      <c r="H56" s="70">
        <f t="shared" si="1"/>
        <v>0</v>
      </c>
    </row>
    <row r="57" spans="1:8" ht="19.5" customHeight="1">
      <c r="A57" s="71"/>
      <c r="B57" s="72"/>
      <c r="C57" s="72"/>
      <c r="D57" s="72">
        <f t="shared" si="0"/>
        <v>0</v>
      </c>
      <c r="E57" s="77" t="s">
        <v>1834</v>
      </c>
      <c r="F57" s="80"/>
      <c r="G57" s="80"/>
      <c r="H57" s="70">
        <f t="shared" si="1"/>
        <v>0</v>
      </c>
    </row>
    <row r="58" spans="1:8" ht="19.5" customHeight="1">
      <c r="A58" s="71"/>
      <c r="B58" s="72"/>
      <c r="C58" s="72"/>
      <c r="D58" s="72">
        <f t="shared" si="0"/>
        <v>0</v>
      </c>
      <c r="E58" s="77" t="s">
        <v>1835</v>
      </c>
      <c r="F58" s="80">
        <v>1441</v>
      </c>
      <c r="G58" s="80">
        <v>110</v>
      </c>
      <c r="H58" s="70">
        <f t="shared" si="1"/>
        <v>-1331</v>
      </c>
    </row>
    <row r="59" spans="1:8" ht="19.5" customHeight="1">
      <c r="A59" s="71"/>
      <c r="B59" s="72"/>
      <c r="C59" s="72"/>
      <c r="D59" s="72">
        <f t="shared" si="0"/>
        <v>0</v>
      </c>
      <c r="E59" s="77" t="s">
        <v>1836</v>
      </c>
      <c r="F59" s="72">
        <f>SUM(F60:F62)</f>
        <v>0</v>
      </c>
      <c r="G59" s="72">
        <f>SUM(G60:G62)</f>
        <v>0</v>
      </c>
      <c r="H59" s="70">
        <f t="shared" si="1"/>
        <v>0</v>
      </c>
    </row>
    <row r="60" spans="1:8" ht="19.5" customHeight="1">
      <c r="A60" s="71"/>
      <c r="B60" s="72"/>
      <c r="C60" s="72"/>
      <c r="D60" s="72">
        <f t="shared" si="0"/>
        <v>0</v>
      </c>
      <c r="E60" s="77" t="s">
        <v>1824</v>
      </c>
      <c r="F60" s="72"/>
      <c r="G60" s="72"/>
      <c r="H60" s="70">
        <f t="shared" si="1"/>
        <v>0</v>
      </c>
    </row>
    <row r="61" spans="1:8" ht="19.5" customHeight="1">
      <c r="A61" s="71"/>
      <c r="B61" s="72"/>
      <c r="C61" s="72"/>
      <c r="D61" s="72">
        <f t="shared" si="0"/>
        <v>0</v>
      </c>
      <c r="E61" s="77" t="s">
        <v>1825</v>
      </c>
      <c r="F61" s="80"/>
      <c r="G61" s="80"/>
      <c r="H61" s="70">
        <f t="shared" si="1"/>
        <v>0</v>
      </c>
    </row>
    <row r="62" spans="1:8" ht="19.5" customHeight="1">
      <c r="A62" s="71"/>
      <c r="B62" s="70"/>
      <c r="C62" s="70"/>
      <c r="D62" s="72">
        <f t="shared" si="0"/>
        <v>0</v>
      </c>
      <c r="E62" s="77" t="s">
        <v>1837</v>
      </c>
      <c r="F62" s="80"/>
      <c r="G62" s="80"/>
      <c r="H62" s="70">
        <f t="shared" si="1"/>
        <v>0</v>
      </c>
    </row>
    <row r="63" spans="1:8" ht="19.5" customHeight="1">
      <c r="A63" s="71"/>
      <c r="B63" s="72"/>
      <c r="C63" s="72"/>
      <c r="D63" s="72">
        <f t="shared" si="0"/>
        <v>0</v>
      </c>
      <c r="E63" s="77" t="s">
        <v>1838</v>
      </c>
      <c r="F63" s="80"/>
      <c r="G63" s="80">
        <v>8</v>
      </c>
      <c r="H63" s="70">
        <f t="shared" si="1"/>
        <v>8</v>
      </c>
    </row>
    <row r="64" spans="1:8" ht="19.5" customHeight="1">
      <c r="A64" s="71"/>
      <c r="B64" s="72"/>
      <c r="C64" s="72"/>
      <c r="D64" s="72">
        <f t="shared" si="0"/>
        <v>0</v>
      </c>
      <c r="E64" s="77" t="s">
        <v>1839</v>
      </c>
      <c r="F64" s="72">
        <f>SUM(F65:F69)</f>
        <v>20</v>
      </c>
      <c r="G64" s="72">
        <f>SUM(G65:G69)</f>
        <v>60</v>
      </c>
      <c r="H64" s="70">
        <f t="shared" si="1"/>
        <v>40</v>
      </c>
    </row>
    <row r="65" spans="1:8" ht="19.5" customHeight="1">
      <c r="A65" s="71"/>
      <c r="B65" s="72"/>
      <c r="C65" s="72"/>
      <c r="D65" s="72">
        <f t="shared" si="0"/>
        <v>0</v>
      </c>
      <c r="E65" s="77" t="s">
        <v>1840</v>
      </c>
      <c r="F65" s="80">
        <v>20</v>
      </c>
      <c r="G65" s="80">
        <v>60</v>
      </c>
      <c r="H65" s="70">
        <f t="shared" si="1"/>
        <v>40</v>
      </c>
    </row>
    <row r="66" spans="1:8" ht="19.5" customHeight="1">
      <c r="A66" s="71"/>
      <c r="B66" s="72"/>
      <c r="C66" s="72"/>
      <c r="D66" s="72">
        <f t="shared" si="0"/>
        <v>0</v>
      </c>
      <c r="E66" s="77" t="s">
        <v>1841</v>
      </c>
      <c r="F66" s="80"/>
      <c r="G66" s="80"/>
      <c r="H66" s="70">
        <f t="shared" si="1"/>
        <v>0</v>
      </c>
    </row>
    <row r="67" spans="1:8" ht="19.5" customHeight="1">
      <c r="A67" s="71"/>
      <c r="B67" s="72"/>
      <c r="C67" s="72"/>
      <c r="D67" s="72">
        <f t="shared" si="0"/>
        <v>0</v>
      </c>
      <c r="E67" s="77" t="s">
        <v>1842</v>
      </c>
      <c r="F67" s="72"/>
      <c r="G67" s="72"/>
      <c r="H67" s="70">
        <f t="shared" si="1"/>
        <v>0</v>
      </c>
    </row>
    <row r="68" spans="1:8" ht="19.5" customHeight="1">
      <c r="A68" s="71"/>
      <c r="B68" s="72"/>
      <c r="C68" s="72"/>
      <c r="D68" s="72">
        <f t="shared" si="0"/>
        <v>0</v>
      </c>
      <c r="E68" s="77" t="s">
        <v>1843</v>
      </c>
      <c r="F68" s="72"/>
      <c r="G68" s="72"/>
      <c r="H68" s="70">
        <f t="shared" si="1"/>
        <v>0</v>
      </c>
    </row>
    <row r="69" spans="1:8" ht="19.5" customHeight="1">
      <c r="A69" s="71"/>
      <c r="B69" s="72"/>
      <c r="C69" s="72"/>
      <c r="D69" s="72">
        <f t="shared" si="0"/>
        <v>0</v>
      </c>
      <c r="E69" s="77" t="s">
        <v>1844</v>
      </c>
      <c r="F69" s="80"/>
      <c r="G69" s="80"/>
      <c r="H69" s="70">
        <f t="shared" si="1"/>
        <v>0</v>
      </c>
    </row>
    <row r="70" spans="1:8" ht="19.5" customHeight="1">
      <c r="A70" s="71"/>
      <c r="B70" s="72"/>
      <c r="C70" s="72"/>
      <c r="D70" s="72">
        <f t="shared" si="0"/>
        <v>0</v>
      </c>
      <c r="E70" s="77" t="s">
        <v>1845</v>
      </c>
      <c r="F70" s="72">
        <f>SUM(F71:F73)</f>
        <v>0</v>
      </c>
      <c r="G70" s="72">
        <f>SUM(G71:G73)</f>
        <v>110</v>
      </c>
      <c r="H70" s="70">
        <f t="shared" si="1"/>
        <v>110</v>
      </c>
    </row>
    <row r="71" spans="1:8" ht="19.5" customHeight="1">
      <c r="A71" s="71"/>
      <c r="B71" s="72"/>
      <c r="C71" s="72"/>
      <c r="D71" s="72">
        <f aca="true" t="shared" si="2" ref="D71:D134">C71-B71</f>
        <v>0</v>
      </c>
      <c r="E71" s="77" t="s">
        <v>1846</v>
      </c>
      <c r="F71" s="80"/>
      <c r="G71" s="80">
        <v>110</v>
      </c>
      <c r="H71" s="70">
        <f aca="true" t="shared" si="3" ref="H71:H134">G71-F71</f>
        <v>110</v>
      </c>
    </row>
    <row r="72" spans="1:8" ht="19.5" customHeight="1">
      <c r="A72" s="71"/>
      <c r="B72" s="72"/>
      <c r="C72" s="72"/>
      <c r="D72" s="72">
        <f t="shared" si="2"/>
        <v>0</v>
      </c>
      <c r="E72" s="77" t="s">
        <v>1847</v>
      </c>
      <c r="F72" s="80"/>
      <c r="G72" s="80"/>
      <c r="H72" s="70">
        <f t="shared" si="3"/>
        <v>0</v>
      </c>
    </row>
    <row r="73" spans="1:8" ht="19.5" customHeight="1">
      <c r="A73" s="71"/>
      <c r="B73" s="72"/>
      <c r="C73" s="72"/>
      <c r="D73" s="72">
        <f t="shared" si="2"/>
        <v>0</v>
      </c>
      <c r="E73" s="77" t="s">
        <v>1848</v>
      </c>
      <c r="F73" s="80"/>
      <c r="G73" s="80"/>
      <c r="H73" s="70">
        <f t="shared" si="3"/>
        <v>0</v>
      </c>
    </row>
    <row r="74" spans="1:8" ht="19.5" customHeight="1">
      <c r="A74" s="71"/>
      <c r="B74" s="72"/>
      <c r="C74" s="72"/>
      <c r="D74" s="72">
        <f t="shared" si="2"/>
        <v>0</v>
      </c>
      <c r="E74" s="77" t="s">
        <v>1849</v>
      </c>
      <c r="F74" s="72">
        <f>SUM(F75:F77)</f>
        <v>0</v>
      </c>
      <c r="G74" s="72">
        <f>SUM(G75:G77)</f>
        <v>0</v>
      </c>
      <c r="H74" s="70">
        <f t="shared" si="3"/>
        <v>0</v>
      </c>
    </row>
    <row r="75" spans="1:8" ht="19.5" customHeight="1">
      <c r="A75" s="71"/>
      <c r="B75" s="72"/>
      <c r="C75" s="72"/>
      <c r="D75" s="72">
        <f t="shared" si="2"/>
        <v>0</v>
      </c>
      <c r="E75" s="77" t="s">
        <v>1824</v>
      </c>
      <c r="F75" s="80"/>
      <c r="G75" s="80"/>
      <c r="H75" s="70">
        <f t="shared" si="3"/>
        <v>0</v>
      </c>
    </row>
    <row r="76" spans="1:8" ht="19.5" customHeight="1">
      <c r="A76" s="71"/>
      <c r="B76" s="72"/>
      <c r="C76" s="72"/>
      <c r="D76" s="72">
        <f t="shared" si="2"/>
        <v>0</v>
      </c>
      <c r="E76" s="77" t="s">
        <v>1825</v>
      </c>
      <c r="F76" s="80"/>
      <c r="G76" s="80"/>
      <c r="H76" s="70">
        <f t="shared" si="3"/>
        <v>0</v>
      </c>
    </row>
    <row r="77" spans="1:8" ht="19.5" customHeight="1">
      <c r="A77" s="71"/>
      <c r="B77" s="72"/>
      <c r="C77" s="72"/>
      <c r="D77" s="72">
        <f t="shared" si="2"/>
        <v>0</v>
      </c>
      <c r="E77" s="77" t="s">
        <v>1850</v>
      </c>
      <c r="F77" s="80"/>
      <c r="G77" s="80"/>
      <c r="H77" s="70">
        <f t="shared" si="3"/>
        <v>0</v>
      </c>
    </row>
    <row r="78" spans="1:8" ht="19.5" customHeight="1">
      <c r="A78" s="71"/>
      <c r="B78" s="72"/>
      <c r="C78" s="72"/>
      <c r="D78" s="72">
        <f t="shared" si="2"/>
        <v>0</v>
      </c>
      <c r="E78" s="77" t="s">
        <v>1851</v>
      </c>
      <c r="F78" s="72">
        <f>SUM(F79:F81)</f>
        <v>0</v>
      </c>
      <c r="G78" s="72">
        <f>SUM(G79:G81)</f>
        <v>0</v>
      </c>
      <c r="H78" s="70">
        <f t="shared" si="3"/>
        <v>0</v>
      </c>
    </row>
    <row r="79" spans="1:8" ht="19.5" customHeight="1">
      <c r="A79" s="71"/>
      <c r="B79" s="72"/>
      <c r="C79" s="72"/>
      <c r="D79" s="72">
        <f t="shared" si="2"/>
        <v>0</v>
      </c>
      <c r="E79" s="77" t="s">
        <v>1824</v>
      </c>
      <c r="F79" s="72"/>
      <c r="G79" s="72"/>
      <c r="H79" s="70">
        <f t="shared" si="3"/>
        <v>0</v>
      </c>
    </row>
    <row r="80" spans="1:8" ht="19.5" customHeight="1">
      <c r="A80" s="71"/>
      <c r="B80" s="72"/>
      <c r="C80" s="72"/>
      <c r="D80" s="72">
        <f t="shared" si="2"/>
        <v>0</v>
      </c>
      <c r="E80" s="77" t="s">
        <v>1825</v>
      </c>
      <c r="F80" s="80"/>
      <c r="G80" s="80"/>
      <c r="H80" s="70">
        <f t="shared" si="3"/>
        <v>0</v>
      </c>
    </row>
    <row r="81" spans="1:8" ht="19.5" customHeight="1">
      <c r="A81" s="71"/>
      <c r="B81" s="72"/>
      <c r="C81" s="72"/>
      <c r="D81" s="72">
        <f t="shared" si="2"/>
        <v>0</v>
      </c>
      <c r="E81" s="77" t="s">
        <v>1852</v>
      </c>
      <c r="F81" s="80"/>
      <c r="G81" s="80"/>
      <c r="H81" s="70">
        <f t="shared" si="3"/>
        <v>0</v>
      </c>
    </row>
    <row r="82" spans="1:8" ht="19.5" customHeight="1">
      <c r="A82" s="71"/>
      <c r="B82" s="72"/>
      <c r="C82" s="72"/>
      <c r="D82" s="72">
        <f t="shared" si="2"/>
        <v>0</v>
      </c>
      <c r="E82" s="77" t="s">
        <v>1853</v>
      </c>
      <c r="F82" s="72">
        <f>SUM(F83:F87)</f>
        <v>0</v>
      </c>
      <c r="G82" s="72">
        <f>SUM(G83:G87)</f>
        <v>0</v>
      </c>
      <c r="H82" s="70">
        <f t="shared" si="3"/>
        <v>0</v>
      </c>
    </row>
    <row r="83" spans="1:8" ht="19.5" customHeight="1">
      <c r="A83" s="71"/>
      <c r="B83" s="72"/>
      <c r="C83" s="72"/>
      <c r="D83" s="72">
        <f t="shared" si="2"/>
        <v>0</v>
      </c>
      <c r="E83" s="77" t="s">
        <v>1840</v>
      </c>
      <c r="F83" s="80"/>
      <c r="G83" s="80"/>
      <c r="H83" s="70">
        <f t="shared" si="3"/>
        <v>0</v>
      </c>
    </row>
    <row r="84" spans="1:8" ht="19.5" customHeight="1">
      <c r="A84" s="71"/>
      <c r="B84" s="72"/>
      <c r="C84" s="72"/>
      <c r="D84" s="72">
        <f t="shared" si="2"/>
        <v>0</v>
      </c>
      <c r="E84" s="77" t="s">
        <v>1841</v>
      </c>
      <c r="F84" s="72"/>
      <c r="G84" s="72"/>
      <c r="H84" s="70">
        <f t="shared" si="3"/>
        <v>0</v>
      </c>
    </row>
    <row r="85" spans="1:8" ht="19.5" customHeight="1">
      <c r="A85" s="71"/>
      <c r="B85" s="72"/>
      <c r="C85" s="72"/>
      <c r="D85" s="72">
        <f t="shared" si="2"/>
        <v>0</v>
      </c>
      <c r="E85" s="77" t="s">
        <v>1842</v>
      </c>
      <c r="F85" s="80"/>
      <c r="G85" s="80"/>
      <c r="H85" s="70">
        <f t="shared" si="3"/>
        <v>0</v>
      </c>
    </row>
    <row r="86" spans="1:8" ht="19.5" customHeight="1">
      <c r="A86" s="71"/>
      <c r="B86" s="72"/>
      <c r="C86" s="72"/>
      <c r="D86" s="72">
        <f t="shared" si="2"/>
        <v>0</v>
      </c>
      <c r="E86" s="77" t="s">
        <v>1843</v>
      </c>
      <c r="F86" s="80"/>
      <c r="G86" s="80"/>
      <c r="H86" s="70">
        <f t="shared" si="3"/>
        <v>0</v>
      </c>
    </row>
    <row r="87" spans="1:8" ht="19.5" customHeight="1">
      <c r="A87" s="71"/>
      <c r="B87" s="72"/>
      <c r="C87" s="72"/>
      <c r="D87" s="72">
        <f t="shared" si="2"/>
        <v>0</v>
      </c>
      <c r="E87" s="77" t="s">
        <v>1854</v>
      </c>
      <c r="F87" s="72"/>
      <c r="G87" s="72"/>
      <c r="H87" s="70">
        <f t="shared" si="3"/>
        <v>0</v>
      </c>
    </row>
    <row r="88" spans="1:8" ht="19.5" customHeight="1">
      <c r="A88" s="71"/>
      <c r="B88" s="72"/>
      <c r="C88" s="72"/>
      <c r="D88" s="72">
        <f t="shared" si="2"/>
        <v>0</v>
      </c>
      <c r="E88" s="77" t="s">
        <v>1855</v>
      </c>
      <c r="F88" s="72">
        <f>SUM(F89:F90)</f>
        <v>0</v>
      </c>
      <c r="G88" s="72">
        <f>SUM(G89:G90)</f>
        <v>0</v>
      </c>
      <c r="H88" s="70">
        <f t="shared" si="3"/>
        <v>0</v>
      </c>
    </row>
    <row r="89" spans="1:8" ht="19.5" customHeight="1">
      <c r="A89" s="71"/>
      <c r="B89" s="72"/>
      <c r="C89" s="72"/>
      <c r="D89" s="72">
        <f t="shared" si="2"/>
        <v>0</v>
      </c>
      <c r="E89" s="77" t="s">
        <v>1846</v>
      </c>
      <c r="F89" s="80"/>
      <c r="G89" s="80"/>
      <c r="H89" s="70">
        <f t="shared" si="3"/>
        <v>0</v>
      </c>
    </row>
    <row r="90" spans="1:8" ht="19.5" customHeight="1">
      <c r="A90" s="71"/>
      <c r="B90" s="72"/>
      <c r="C90" s="72"/>
      <c r="D90" s="72">
        <f t="shared" si="2"/>
        <v>0</v>
      </c>
      <c r="E90" s="77" t="s">
        <v>1856</v>
      </c>
      <c r="F90" s="80"/>
      <c r="G90" s="80"/>
      <c r="H90" s="70">
        <f t="shared" si="3"/>
        <v>0</v>
      </c>
    </row>
    <row r="91" spans="1:8" ht="19.5" customHeight="1">
      <c r="A91" s="71"/>
      <c r="B91" s="72"/>
      <c r="C91" s="72"/>
      <c r="D91" s="72">
        <f t="shared" si="2"/>
        <v>0</v>
      </c>
      <c r="E91" s="77" t="s">
        <v>1857</v>
      </c>
      <c r="F91" s="72">
        <f>SUM(F92:F99)</f>
        <v>0</v>
      </c>
      <c r="G91" s="72">
        <f>SUM(G92:G99)</f>
        <v>0</v>
      </c>
      <c r="H91" s="70">
        <f t="shared" si="3"/>
        <v>0</v>
      </c>
    </row>
    <row r="92" spans="1:8" ht="19.5" customHeight="1">
      <c r="A92" s="71"/>
      <c r="B92" s="72"/>
      <c r="C92" s="72"/>
      <c r="D92" s="72">
        <f t="shared" si="2"/>
        <v>0</v>
      </c>
      <c r="E92" s="77" t="s">
        <v>1824</v>
      </c>
      <c r="F92" s="80"/>
      <c r="G92" s="80"/>
      <c r="H92" s="70">
        <f t="shared" si="3"/>
        <v>0</v>
      </c>
    </row>
    <row r="93" spans="1:8" ht="19.5" customHeight="1">
      <c r="A93" s="71"/>
      <c r="B93" s="72"/>
      <c r="C93" s="72"/>
      <c r="D93" s="72">
        <f t="shared" si="2"/>
        <v>0</v>
      </c>
      <c r="E93" s="77" t="s">
        <v>1825</v>
      </c>
      <c r="F93" s="80"/>
      <c r="G93" s="80"/>
      <c r="H93" s="70">
        <f t="shared" si="3"/>
        <v>0</v>
      </c>
    </row>
    <row r="94" spans="1:8" ht="19.5" customHeight="1">
      <c r="A94" s="71"/>
      <c r="B94" s="72"/>
      <c r="C94" s="72"/>
      <c r="D94" s="72">
        <f t="shared" si="2"/>
        <v>0</v>
      </c>
      <c r="E94" s="77" t="s">
        <v>1826</v>
      </c>
      <c r="F94" s="80"/>
      <c r="G94" s="80"/>
      <c r="H94" s="70">
        <f t="shared" si="3"/>
        <v>0</v>
      </c>
    </row>
    <row r="95" spans="1:8" ht="19.5" customHeight="1">
      <c r="A95" s="71"/>
      <c r="B95" s="72"/>
      <c r="C95" s="72"/>
      <c r="D95" s="72">
        <f t="shared" si="2"/>
        <v>0</v>
      </c>
      <c r="E95" s="77" t="s">
        <v>1827</v>
      </c>
      <c r="F95" s="80"/>
      <c r="G95" s="80"/>
      <c r="H95" s="70">
        <f t="shared" si="3"/>
        <v>0</v>
      </c>
    </row>
    <row r="96" spans="1:8" ht="19.5" customHeight="1">
      <c r="A96" s="71"/>
      <c r="B96" s="72"/>
      <c r="C96" s="72"/>
      <c r="D96" s="72">
        <f t="shared" si="2"/>
        <v>0</v>
      </c>
      <c r="E96" s="77" t="s">
        <v>1830</v>
      </c>
      <c r="F96" s="80"/>
      <c r="G96" s="80"/>
      <c r="H96" s="70">
        <f t="shared" si="3"/>
        <v>0</v>
      </c>
    </row>
    <row r="97" spans="1:8" ht="19.5" customHeight="1">
      <c r="A97" s="71"/>
      <c r="B97" s="72"/>
      <c r="C97" s="72"/>
      <c r="D97" s="72">
        <f t="shared" si="2"/>
        <v>0</v>
      </c>
      <c r="E97" s="77" t="s">
        <v>1832</v>
      </c>
      <c r="F97" s="80"/>
      <c r="G97" s="80"/>
      <c r="H97" s="70">
        <f t="shared" si="3"/>
        <v>0</v>
      </c>
    </row>
    <row r="98" spans="1:8" ht="19.5" customHeight="1">
      <c r="A98" s="71"/>
      <c r="B98" s="72"/>
      <c r="C98" s="72"/>
      <c r="D98" s="72">
        <f t="shared" si="2"/>
        <v>0</v>
      </c>
      <c r="E98" s="77" t="s">
        <v>1833</v>
      </c>
      <c r="F98" s="80"/>
      <c r="G98" s="80"/>
      <c r="H98" s="70">
        <f t="shared" si="3"/>
        <v>0</v>
      </c>
    </row>
    <row r="99" spans="1:8" ht="19.5" customHeight="1">
      <c r="A99" s="71"/>
      <c r="B99" s="72"/>
      <c r="C99" s="72"/>
      <c r="D99" s="72">
        <f t="shared" si="2"/>
        <v>0</v>
      </c>
      <c r="E99" s="77" t="s">
        <v>1858</v>
      </c>
      <c r="F99" s="80"/>
      <c r="G99" s="80"/>
      <c r="H99" s="70">
        <f t="shared" si="3"/>
        <v>0</v>
      </c>
    </row>
    <row r="100" spans="1:8" ht="19.5" customHeight="1">
      <c r="A100" s="71"/>
      <c r="B100" s="72"/>
      <c r="C100" s="72"/>
      <c r="D100" s="72">
        <f t="shared" si="2"/>
        <v>0</v>
      </c>
      <c r="E100" s="79" t="s">
        <v>1859</v>
      </c>
      <c r="F100" s="70">
        <f>SUM(F101,F106,F111,F116,F119)</f>
        <v>0</v>
      </c>
      <c r="G100" s="70">
        <f>SUM(G101,G106,G111,G116,G119)</f>
        <v>0</v>
      </c>
      <c r="H100" s="70">
        <f t="shared" si="3"/>
        <v>0</v>
      </c>
    </row>
    <row r="101" spans="1:8" ht="19.5" customHeight="1">
      <c r="A101" s="71"/>
      <c r="B101" s="72"/>
      <c r="C101" s="72"/>
      <c r="D101" s="72">
        <f t="shared" si="2"/>
        <v>0</v>
      </c>
      <c r="E101" s="77" t="s">
        <v>1860</v>
      </c>
      <c r="F101" s="72">
        <f>SUM(F102:F105)</f>
        <v>0</v>
      </c>
      <c r="G101" s="72">
        <f>SUM(G102:G105)</f>
        <v>0</v>
      </c>
      <c r="H101" s="70">
        <f t="shared" si="3"/>
        <v>0</v>
      </c>
    </row>
    <row r="102" spans="1:8" ht="19.5" customHeight="1">
      <c r="A102" s="71"/>
      <c r="B102" s="72"/>
      <c r="C102" s="72"/>
      <c r="D102" s="72">
        <f t="shared" si="2"/>
        <v>0</v>
      </c>
      <c r="E102" s="77" t="s">
        <v>1794</v>
      </c>
      <c r="F102" s="72"/>
      <c r="G102" s="72"/>
      <c r="H102" s="70">
        <f t="shared" si="3"/>
        <v>0</v>
      </c>
    </row>
    <row r="103" spans="1:8" ht="19.5" customHeight="1">
      <c r="A103" s="71"/>
      <c r="B103" s="72"/>
      <c r="C103" s="72"/>
      <c r="D103" s="72">
        <f t="shared" si="2"/>
        <v>0</v>
      </c>
      <c r="E103" s="77" t="s">
        <v>1861</v>
      </c>
      <c r="F103" s="80"/>
      <c r="G103" s="80"/>
      <c r="H103" s="70">
        <f t="shared" si="3"/>
        <v>0</v>
      </c>
    </row>
    <row r="104" spans="1:8" ht="19.5" customHeight="1">
      <c r="A104" s="71"/>
      <c r="B104" s="72"/>
      <c r="C104" s="72"/>
      <c r="D104" s="72">
        <f t="shared" si="2"/>
        <v>0</v>
      </c>
      <c r="E104" s="77" t="s">
        <v>1862</v>
      </c>
      <c r="F104" s="72"/>
      <c r="G104" s="72"/>
      <c r="H104" s="70">
        <f t="shared" si="3"/>
        <v>0</v>
      </c>
    </row>
    <row r="105" spans="1:8" ht="19.5" customHeight="1">
      <c r="A105" s="71"/>
      <c r="B105" s="72"/>
      <c r="C105" s="72"/>
      <c r="D105" s="72">
        <f t="shared" si="2"/>
        <v>0</v>
      </c>
      <c r="E105" s="77" t="s">
        <v>1863</v>
      </c>
      <c r="F105" s="80"/>
      <c r="G105" s="80"/>
      <c r="H105" s="70">
        <f t="shared" si="3"/>
        <v>0</v>
      </c>
    </row>
    <row r="106" spans="1:8" ht="19.5" customHeight="1">
      <c r="A106" s="71"/>
      <c r="B106" s="72"/>
      <c r="C106" s="72"/>
      <c r="D106" s="72">
        <f t="shared" si="2"/>
        <v>0</v>
      </c>
      <c r="E106" s="77" t="s">
        <v>1864</v>
      </c>
      <c r="F106" s="72">
        <f>SUM(F107:F110)</f>
        <v>0</v>
      </c>
      <c r="G106" s="72">
        <f>SUM(G107:G110)</f>
        <v>0</v>
      </c>
      <c r="H106" s="70">
        <f t="shared" si="3"/>
        <v>0</v>
      </c>
    </row>
    <row r="107" spans="1:8" ht="19.5" customHeight="1">
      <c r="A107" s="71"/>
      <c r="B107" s="72"/>
      <c r="C107" s="72"/>
      <c r="D107" s="72">
        <f t="shared" si="2"/>
        <v>0</v>
      </c>
      <c r="E107" s="77" t="s">
        <v>1794</v>
      </c>
      <c r="F107" s="80"/>
      <c r="G107" s="80"/>
      <c r="H107" s="70">
        <f t="shared" si="3"/>
        <v>0</v>
      </c>
    </row>
    <row r="108" spans="1:8" ht="19.5" customHeight="1">
      <c r="A108" s="71"/>
      <c r="B108" s="72"/>
      <c r="C108" s="72"/>
      <c r="D108" s="72">
        <f t="shared" si="2"/>
        <v>0</v>
      </c>
      <c r="E108" s="77" t="s">
        <v>1861</v>
      </c>
      <c r="F108" s="80"/>
      <c r="G108" s="80"/>
      <c r="H108" s="70">
        <f t="shared" si="3"/>
        <v>0</v>
      </c>
    </row>
    <row r="109" spans="1:8" ht="19.5" customHeight="1">
      <c r="A109" s="71"/>
      <c r="B109" s="72"/>
      <c r="C109" s="72"/>
      <c r="D109" s="72">
        <f t="shared" si="2"/>
        <v>0</v>
      </c>
      <c r="E109" s="77" t="s">
        <v>1865</v>
      </c>
      <c r="F109" s="72"/>
      <c r="G109" s="72"/>
      <c r="H109" s="70">
        <f t="shared" si="3"/>
        <v>0</v>
      </c>
    </row>
    <row r="110" spans="1:8" ht="19.5" customHeight="1">
      <c r="A110" s="71"/>
      <c r="B110" s="72"/>
      <c r="C110" s="72"/>
      <c r="D110" s="72">
        <f t="shared" si="2"/>
        <v>0</v>
      </c>
      <c r="E110" s="77" t="s">
        <v>1866</v>
      </c>
      <c r="F110" s="80"/>
      <c r="G110" s="80"/>
      <c r="H110" s="70">
        <f t="shared" si="3"/>
        <v>0</v>
      </c>
    </row>
    <row r="111" spans="1:8" ht="19.5" customHeight="1">
      <c r="A111" s="71"/>
      <c r="B111" s="72"/>
      <c r="C111" s="72"/>
      <c r="D111" s="72">
        <f t="shared" si="2"/>
        <v>0</v>
      </c>
      <c r="E111" s="77" t="s">
        <v>1867</v>
      </c>
      <c r="F111" s="72">
        <f>SUM(F112:F115)</f>
        <v>0</v>
      </c>
      <c r="G111" s="72">
        <f>SUM(G112:G115)</f>
        <v>0</v>
      </c>
      <c r="H111" s="70">
        <f t="shared" si="3"/>
        <v>0</v>
      </c>
    </row>
    <row r="112" spans="1:8" ht="19.5" customHeight="1">
      <c r="A112" s="71"/>
      <c r="B112" s="72"/>
      <c r="C112" s="72"/>
      <c r="D112" s="72">
        <f t="shared" si="2"/>
        <v>0</v>
      </c>
      <c r="E112" s="77" t="s">
        <v>1868</v>
      </c>
      <c r="F112" s="80"/>
      <c r="G112" s="80"/>
      <c r="H112" s="70">
        <f t="shared" si="3"/>
        <v>0</v>
      </c>
    </row>
    <row r="113" spans="1:8" ht="19.5" customHeight="1">
      <c r="A113" s="71"/>
      <c r="B113" s="72"/>
      <c r="C113" s="72"/>
      <c r="D113" s="72">
        <f t="shared" si="2"/>
        <v>0</v>
      </c>
      <c r="E113" s="77" t="s">
        <v>1869</v>
      </c>
      <c r="F113" s="80"/>
      <c r="G113" s="80"/>
      <c r="H113" s="70">
        <f t="shared" si="3"/>
        <v>0</v>
      </c>
    </row>
    <row r="114" spans="1:8" ht="19.5" customHeight="1">
      <c r="A114" s="71"/>
      <c r="B114" s="72"/>
      <c r="C114" s="72"/>
      <c r="D114" s="72">
        <f t="shared" si="2"/>
        <v>0</v>
      </c>
      <c r="E114" s="77" t="s">
        <v>1870</v>
      </c>
      <c r="F114" s="72"/>
      <c r="G114" s="72"/>
      <c r="H114" s="70">
        <f t="shared" si="3"/>
        <v>0</v>
      </c>
    </row>
    <row r="115" spans="1:8" ht="19.5" customHeight="1">
      <c r="A115" s="71"/>
      <c r="B115" s="72"/>
      <c r="C115" s="72"/>
      <c r="D115" s="72">
        <f t="shared" si="2"/>
        <v>0</v>
      </c>
      <c r="E115" s="77" t="s">
        <v>1871</v>
      </c>
      <c r="F115" s="80"/>
      <c r="G115" s="80"/>
      <c r="H115" s="70">
        <f t="shared" si="3"/>
        <v>0</v>
      </c>
    </row>
    <row r="116" spans="1:8" ht="19.5" customHeight="1">
      <c r="A116" s="71"/>
      <c r="B116" s="72"/>
      <c r="C116" s="72"/>
      <c r="D116" s="72">
        <f t="shared" si="2"/>
        <v>0</v>
      </c>
      <c r="E116" s="77" t="s">
        <v>1872</v>
      </c>
      <c r="F116" s="72">
        <f>SUM(F117:F118)</f>
        <v>0</v>
      </c>
      <c r="G116" s="72">
        <f>SUM(G117:G118)</f>
        <v>0</v>
      </c>
      <c r="H116" s="70">
        <f t="shared" si="3"/>
        <v>0</v>
      </c>
    </row>
    <row r="117" spans="1:8" ht="19.5" customHeight="1">
      <c r="A117" s="71"/>
      <c r="B117" s="72"/>
      <c r="C117" s="72"/>
      <c r="D117" s="72">
        <f t="shared" si="2"/>
        <v>0</v>
      </c>
      <c r="E117" s="77" t="s">
        <v>1794</v>
      </c>
      <c r="F117" s="80"/>
      <c r="G117" s="80"/>
      <c r="H117" s="70">
        <f t="shared" si="3"/>
        <v>0</v>
      </c>
    </row>
    <row r="118" spans="1:8" ht="19.5" customHeight="1">
      <c r="A118" s="71"/>
      <c r="B118" s="72"/>
      <c r="C118" s="72"/>
      <c r="D118" s="72">
        <f t="shared" si="2"/>
        <v>0</v>
      </c>
      <c r="E118" s="77" t="s">
        <v>1873</v>
      </c>
      <c r="F118" s="80"/>
      <c r="G118" s="80"/>
      <c r="H118" s="70">
        <f t="shared" si="3"/>
        <v>0</v>
      </c>
    </row>
    <row r="119" spans="1:8" ht="19.5" customHeight="1">
      <c r="A119" s="71"/>
      <c r="B119" s="72"/>
      <c r="C119" s="72"/>
      <c r="D119" s="72">
        <f t="shared" si="2"/>
        <v>0</v>
      </c>
      <c r="E119" s="77" t="s">
        <v>1874</v>
      </c>
      <c r="F119" s="72">
        <f>SUM(F120:F123)</f>
        <v>0</v>
      </c>
      <c r="G119" s="72">
        <f>SUM(G120:G123)</f>
        <v>0</v>
      </c>
      <c r="H119" s="70">
        <f t="shared" si="3"/>
        <v>0</v>
      </c>
    </row>
    <row r="120" spans="1:8" ht="19.5" customHeight="1">
      <c r="A120" s="71"/>
      <c r="B120" s="72"/>
      <c r="C120" s="72"/>
      <c r="D120" s="72">
        <f t="shared" si="2"/>
        <v>0</v>
      </c>
      <c r="E120" s="77" t="s">
        <v>1868</v>
      </c>
      <c r="F120" s="80"/>
      <c r="G120" s="80"/>
      <c r="H120" s="70">
        <f t="shared" si="3"/>
        <v>0</v>
      </c>
    </row>
    <row r="121" spans="1:8" ht="19.5" customHeight="1">
      <c r="A121" s="71"/>
      <c r="B121" s="72"/>
      <c r="C121" s="72"/>
      <c r="D121" s="72">
        <f t="shared" si="2"/>
        <v>0</v>
      </c>
      <c r="E121" s="77" t="s">
        <v>1869</v>
      </c>
      <c r="F121" s="80"/>
      <c r="G121" s="80"/>
      <c r="H121" s="70">
        <f t="shared" si="3"/>
        <v>0</v>
      </c>
    </row>
    <row r="122" spans="1:8" ht="19.5" customHeight="1">
      <c r="A122" s="71"/>
      <c r="B122" s="72"/>
      <c r="C122" s="72"/>
      <c r="D122" s="72">
        <f t="shared" si="2"/>
        <v>0</v>
      </c>
      <c r="E122" s="77" t="s">
        <v>1870</v>
      </c>
      <c r="F122" s="80"/>
      <c r="G122" s="80"/>
      <c r="H122" s="70">
        <f t="shared" si="3"/>
        <v>0</v>
      </c>
    </row>
    <row r="123" spans="1:8" ht="19.5" customHeight="1">
      <c r="A123" s="71"/>
      <c r="B123" s="72"/>
      <c r="C123" s="72"/>
      <c r="D123" s="72">
        <f t="shared" si="2"/>
        <v>0</v>
      </c>
      <c r="E123" s="77" t="s">
        <v>1875</v>
      </c>
      <c r="F123" s="80"/>
      <c r="G123" s="80"/>
      <c r="H123" s="70">
        <f t="shared" si="3"/>
        <v>0</v>
      </c>
    </row>
    <row r="124" spans="1:8" ht="19.5" customHeight="1">
      <c r="A124" s="71"/>
      <c r="B124" s="72"/>
      <c r="C124" s="72"/>
      <c r="D124" s="72">
        <f t="shared" si="2"/>
        <v>0</v>
      </c>
      <c r="E124" s="79" t="s">
        <v>1876</v>
      </c>
      <c r="F124" s="70">
        <f>SUM(F125,F130,F135,F144,F151,F160,F163,F164)</f>
        <v>0</v>
      </c>
      <c r="G124" s="70">
        <f>SUM(G125,G130,G135,G144,G151,G160,G163,G164)</f>
        <v>0</v>
      </c>
      <c r="H124" s="70">
        <f t="shared" si="3"/>
        <v>0</v>
      </c>
    </row>
    <row r="125" spans="1:8" ht="19.5" customHeight="1">
      <c r="A125" s="71"/>
      <c r="B125" s="72"/>
      <c r="C125" s="72"/>
      <c r="D125" s="72">
        <f t="shared" si="2"/>
        <v>0</v>
      </c>
      <c r="E125" s="77" t="s">
        <v>1877</v>
      </c>
      <c r="F125" s="72">
        <f>SUM(F126:F129)</f>
        <v>0</v>
      </c>
      <c r="G125" s="72">
        <f>SUM(G126:G129)</f>
        <v>0</v>
      </c>
      <c r="H125" s="70">
        <f t="shared" si="3"/>
        <v>0</v>
      </c>
    </row>
    <row r="126" spans="1:8" ht="19.5" customHeight="1">
      <c r="A126" s="71"/>
      <c r="B126" s="72"/>
      <c r="C126" s="72"/>
      <c r="D126" s="72">
        <f t="shared" si="2"/>
        <v>0</v>
      </c>
      <c r="E126" s="77" t="s">
        <v>1878</v>
      </c>
      <c r="F126" s="80"/>
      <c r="G126" s="80"/>
      <c r="H126" s="70">
        <f t="shared" si="3"/>
        <v>0</v>
      </c>
    </row>
    <row r="127" spans="1:8" ht="19.5" customHeight="1">
      <c r="A127" s="71"/>
      <c r="B127" s="72"/>
      <c r="C127" s="72"/>
      <c r="D127" s="72">
        <f t="shared" si="2"/>
        <v>0</v>
      </c>
      <c r="E127" s="77" t="s">
        <v>1879</v>
      </c>
      <c r="F127" s="80"/>
      <c r="G127" s="80"/>
      <c r="H127" s="70">
        <f t="shared" si="3"/>
        <v>0</v>
      </c>
    </row>
    <row r="128" spans="1:8" ht="19.5" customHeight="1">
      <c r="A128" s="71"/>
      <c r="B128" s="72"/>
      <c r="C128" s="72"/>
      <c r="D128" s="72">
        <f t="shared" si="2"/>
        <v>0</v>
      </c>
      <c r="E128" s="77" t="s">
        <v>1880</v>
      </c>
      <c r="F128" s="72"/>
      <c r="G128" s="72"/>
      <c r="H128" s="70">
        <f t="shared" si="3"/>
        <v>0</v>
      </c>
    </row>
    <row r="129" spans="1:8" ht="19.5" customHeight="1">
      <c r="A129" s="71"/>
      <c r="B129" s="72"/>
      <c r="C129" s="72"/>
      <c r="D129" s="72">
        <f t="shared" si="2"/>
        <v>0</v>
      </c>
      <c r="E129" s="77" t="s">
        <v>1881</v>
      </c>
      <c r="F129" s="80"/>
      <c r="G129" s="80"/>
      <c r="H129" s="70">
        <f t="shared" si="3"/>
        <v>0</v>
      </c>
    </row>
    <row r="130" spans="1:8" ht="19.5" customHeight="1">
      <c r="A130" s="71"/>
      <c r="B130" s="72"/>
      <c r="C130" s="72"/>
      <c r="D130" s="72">
        <f t="shared" si="2"/>
        <v>0</v>
      </c>
      <c r="E130" s="77" t="s">
        <v>1882</v>
      </c>
      <c r="F130" s="72">
        <f>SUM(F131:F134)</f>
        <v>0</v>
      </c>
      <c r="G130" s="72">
        <f>SUM(G131:G134)</f>
        <v>0</v>
      </c>
      <c r="H130" s="70">
        <f t="shared" si="3"/>
        <v>0</v>
      </c>
    </row>
    <row r="131" spans="1:8" ht="19.5" customHeight="1">
      <c r="A131" s="71"/>
      <c r="B131" s="72"/>
      <c r="C131" s="72"/>
      <c r="D131" s="72">
        <f t="shared" si="2"/>
        <v>0</v>
      </c>
      <c r="E131" s="77" t="s">
        <v>1883</v>
      </c>
      <c r="F131" s="80"/>
      <c r="G131" s="80"/>
      <c r="H131" s="70">
        <f t="shared" si="3"/>
        <v>0</v>
      </c>
    </row>
    <row r="132" spans="1:8" ht="19.5" customHeight="1">
      <c r="A132" s="71"/>
      <c r="B132" s="72"/>
      <c r="C132" s="72"/>
      <c r="D132" s="72">
        <f t="shared" si="2"/>
        <v>0</v>
      </c>
      <c r="E132" s="77" t="s">
        <v>1884</v>
      </c>
      <c r="F132" s="80"/>
      <c r="G132" s="80"/>
      <c r="H132" s="70">
        <f t="shared" si="3"/>
        <v>0</v>
      </c>
    </row>
    <row r="133" spans="1:8" ht="19.5" customHeight="1">
      <c r="A133" s="71"/>
      <c r="B133" s="72"/>
      <c r="C133" s="72"/>
      <c r="D133" s="72">
        <f t="shared" si="2"/>
        <v>0</v>
      </c>
      <c r="E133" s="77" t="s">
        <v>1885</v>
      </c>
      <c r="F133" s="80"/>
      <c r="G133" s="80"/>
      <c r="H133" s="70">
        <f t="shared" si="3"/>
        <v>0</v>
      </c>
    </row>
    <row r="134" spans="1:8" ht="19.5" customHeight="1">
      <c r="A134" s="71"/>
      <c r="B134" s="72"/>
      <c r="C134" s="72"/>
      <c r="D134" s="72">
        <f t="shared" si="2"/>
        <v>0</v>
      </c>
      <c r="E134" s="77" t="s">
        <v>1886</v>
      </c>
      <c r="F134" s="80"/>
      <c r="G134" s="80"/>
      <c r="H134" s="70">
        <f t="shared" si="3"/>
        <v>0</v>
      </c>
    </row>
    <row r="135" spans="1:8" ht="19.5" customHeight="1">
      <c r="A135" s="71"/>
      <c r="B135" s="72"/>
      <c r="C135" s="72"/>
      <c r="D135" s="72">
        <f aca="true" t="shared" si="4" ref="D135:D198">C135-B135</f>
        <v>0</v>
      </c>
      <c r="E135" s="77" t="s">
        <v>1887</v>
      </c>
      <c r="F135" s="72">
        <f>SUM(F136:F143)</f>
        <v>0</v>
      </c>
      <c r="G135" s="72">
        <f>SUM(G136:G143)</f>
        <v>0</v>
      </c>
      <c r="H135" s="70">
        <f aca="true" t="shared" si="5" ref="H135:H198">G135-F135</f>
        <v>0</v>
      </c>
    </row>
    <row r="136" spans="1:8" ht="19.5" customHeight="1">
      <c r="A136" s="71"/>
      <c r="B136" s="72"/>
      <c r="C136" s="72"/>
      <c r="D136" s="72">
        <f t="shared" si="4"/>
        <v>0</v>
      </c>
      <c r="E136" s="77" t="s">
        <v>1888</v>
      </c>
      <c r="F136" s="80"/>
      <c r="G136" s="80"/>
      <c r="H136" s="70">
        <f t="shared" si="5"/>
        <v>0</v>
      </c>
    </row>
    <row r="137" spans="1:8" ht="19.5" customHeight="1">
      <c r="A137" s="71"/>
      <c r="B137" s="72"/>
      <c r="C137" s="72"/>
      <c r="D137" s="72">
        <f t="shared" si="4"/>
        <v>0</v>
      </c>
      <c r="E137" s="77" t="s">
        <v>1889</v>
      </c>
      <c r="F137" s="80"/>
      <c r="G137" s="80"/>
      <c r="H137" s="70">
        <f t="shared" si="5"/>
        <v>0</v>
      </c>
    </row>
    <row r="138" spans="1:8" ht="19.5" customHeight="1">
      <c r="A138" s="71"/>
      <c r="B138" s="72"/>
      <c r="C138" s="72"/>
      <c r="D138" s="72">
        <f t="shared" si="4"/>
        <v>0</v>
      </c>
      <c r="E138" s="77" t="s">
        <v>1890</v>
      </c>
      <c r="F138" s="80"/>
      <c r="G138" s="80"/>
      <c r="H138" s="70">
        <f t="shared" si="5"/>
        <v>0</v>
      </c>
    </row>
    <row r="139" spans="1:8" ht="19.5" customHeight="1">
      <c r="A139" s="71"/>
      <c r="B139" s="72"/>
      <c r="C139" s="72"/>
      <c r="D139" s="72">
        <f t="shared" si="4"/>
        <v>0</v>
      </c>
      <c r="E139" s="77" t="s">
        <v>1891</v>
      </c>
      <c r="F139" s="80"/>
      <c r="G139" s="80"/>
      <c r="H139" s="70">
        <f t="shared" si="5"/>
        <v>0</v>
      </c>
    </row>
    <row r="140" spans="1:8" ht="19.5" customHeight="1">
      <c r="A140" s="71"/>
      <c r="B140" s="72"/>
      <c r="C140" s="72"/>
      <c r="D140" s="72">
        <f t="shared" si="4"/>
        <v>0</v>
      </c>
      <c r="E140" s="77" t="s">
        <v>1892</v>
      </c>
      <c r="F140" s="80"/>
      <c r="G140" s="80"/>
      <c r="H140" s="70">
        <f t="shared" si="5"/>
        <v>0</v>
      </c>
    </row>
    <row r="141" spans="1:8" ht="19.5" customHeight="1">
      <c r="A141" s="71"/>
      <c r="B141" s="72"/>
      <c r="C141" s="72"/>
      <c r="D141" s="72">
        <f t="shared" si="4"/>
        <v>0</v>
      </c>
      <c r="E141" s="77" t="s">
        <v>1893</v>
      </c>
      <c r="F141" s="80"/>
      <c r="G141" s="80"/>
      <c r="H141" s="70">
        <f t="shared" si="5"/>
        <v>0</v>
      </c>
    </row>
    <row r="142" spans="1:8" ht="19.5" customHeight="1">
      <c r="A142" s="71"/>
      <c r="B142" s="72"/>
      <c r="C142" s="72"/>
      <c r="D142" s="72">
        <f t="shared" si="4"/>
        <v>0</v>
      </c>
      <c r="E142" s="77" t="s">
        <v>1894</v>
      </c>
      <c r="F142" s="80"/>
      <c r="G142" s="80"/>
      <c r="H142" s="70">
        <f t="shared" si="5"/>
        <v>0</v>
      </c>
    </row>
    <row r="143" spans="1:8" ht="19.5" customHeight="1">
      <c r="A143" s="71"/>
      <c r="B143" s="72"/>
      <c r="C143" s="72"/>
      <c r="D143" s="72">
        <f t="shared" si="4"/>
        <v>0</v>
      </c>
      <c r="E143" s="77" t="s">
        <v>1895</v>
      </c>
      <c r="F143" s="80"/>
      <c r="G143" s="80"/>
      <c r="H143" s="70">
        <f t="shared" si="5"/>
        <v>0</v>
      </c>
    </row>
    <row r="144" spans="1:8" ht="19.5" customHeight="1">
      <c r="A144" s="71"/>
      <c r="B144" s="72"/>
      <c r="C144" s="72"/>
      <c r="D144" s="72">
        <f t="shared" si="4"/>
        <v>0</v>
      </c>
      <c r="E144" s="77" t="s">
        <v>1896</v>
      </c>
      <c r="F144" s="72">
        <f>SUM(F145:F150)</f>
        <v>0</v>
      </c>
      <c r="G144" s="72">
        <f>SUM(G145:G150)</f>
        <v>0</v>
      </c>
      <c r="H144" s="70">
        <f t="shared" si="5"/>
        <v>0</v>
      </c>
    </row>
    <row r="145" spans="1:8" ht="19.5" customHeight="1">
      <c r="A145" s="71"/>
      <c r="B145" s="72"/>
      <c r="C145" s="72"/>
      <c r="D145" s="72">
        <f t="shared" si="4"/>
        <v>0</v>
      </c>
      <c r="E145" s="77" t="s">
        <v>1897</v>
      </c>
      <c r="F145" s="72"/>
      <c r="G145" s="72"/>
      <c r="H145" s="70">
        <f t="shared" si="5"/>
        <v>0</v>
      </c>
    </row>
    <row r="146" spans="1:8" ht="19.5" customHeight="1">
      <c r="A146" s="71"/>
      <c r="B146" s="72"/>
      <c r="C146" s="72"/>
      <c r="D146" s="72">
        <f t="shared" si="4"/>
        <v>0</v>
      </c>
      <c r="E146" s="77" t="s">
        <v>1898</v>
      </c>
      <c r="F146" s="80"/>
      <c r="G146" s="80"/>
      <c r="H146" s="70">
        <f t="shared" si="5"/>
        <v>0</v>
      </c>
    </row>
    <row r="147" spans="1:8" ht="19.5" customHeight="1">
      <c r="A147" s="71"/>
      <c r="B147" s="72"/>
      <c r="C147" s="72"/>
      <c r="D147" s="72">
        <f t="shared" si="4"/>
        <v>0</v>
      </c>
      <c r="E147" s="77" t="s">
        <v>1899</v>
      </c>
      <c r="F147" s="80"/>
      <c r="G147" s="80"/>
      <c r="H147" s="70">
        <f t="shared" si="5"/>
        <v>0</v>
      </c>
    </row>
    <row r="148" spans="1:8" ht="19.5" customHeight="1">
      <c r="A148" s="71"/>
      <c r="B148" s="72"/>
      <c r="C148" s="72"/>
      <c r="D148" s="72">
        <f t="shared" si="4"/>
        <v>0</v>
      </c>
      <c r="E148" s="77" t="s">
        <v>1900</v>
      </c>
      <c r="F148" s="80"/>
      <c r="G148" s="80"/>
      <c r="H148" s="70">
        <f t="shared" si="5"/>
        <v>0</v>
      </c>
    </row>
    <row r="149" spans="1:8" ht="19.5" customHeight="1">
      <c r="A149" s="71"/>
      <c r="B149" s="72"/>
      <c r="C149" s="72"/>
      <c r="D149" s="72">
        <f t="shared" si="4"/>
        <v>0</v>
      </c>
      <c r="E149" s="77" t="s">
        <v>1901</v>
      </c>
      <c r="F149" s="80"/>
      <c r="G149" s="80"/>
      <c r="H149" s="70">
        <f t="shared" si="5"/>
        <v>0</v>
      </c>
    </row>
    <row r="150" spans="1:8" ht="19.5" customHeight="1">
      <c r="A150" s="71"/>
      <c r="B150" s="72"/>
      <c r="C150" s="72"/>
      <c r="D150" s="72">
        <f t="shared" si="4"/>
        <v>0</v>
      </c>
      <c r="E150" s="77" t="s">
        <v>1902</v>
      </c>
      <c r="F150" s="80"/>
      <c r="G150" s="80"/>
      <c r="H150" s="70">
        <f t="shared" si="5"/>
        <v>0</v>
      </c>
    </row>
    <row r="151" spans="1:8" ht="19.5" customHeight="1">
      <c r="A151" s="71"/>
      <c r="B151" s="72"/>
      <c r="C151" s="72"/>
      <c r="D151" s="72">
        <f t="shared" si="4"/>
        <v>0</v>
      </c>
      <c r="E151" s="77" t="s">
        <v>1903</v>
      </c>
      <c r="F151" s="72">
        <f>SUM(F152:F159)</f>
        <v>0</v>
      </c>
      <c r="G151" s="72">
        <f>SUM(G152:G159)</f>
        <v>0</v>
      </c>
      <c r="H151" s="70">
        <f t="shared" si="5"/>
        <v>0</v>
      </c>
    </row>
    <row r="152" spans="1:8" ht="19.5" customHeight="1">
      <c r="A152" s="71"/>
      <c r="B152" s="72"/>
      <c r="C152" s="72"/>
      <c r="D152" s="72">
        <f t="shared" si="4"/>
        <v>0</v>
      </c>
      <c r="E152" s="77" t="s">
        <v>1904</v>
      </c>
      <c r="F152" s="72"/>
      <c r="G152" s="72"/>
      <c r="H152" s="70">
        <f t="shared" si="5"/>
        <v>0</v>
      </c>
    </row>
    <row r="153" spans="1:8" ht="19.5" customHeight="1">
      <c r="A153" s="71"/>
      <c r="B153" s="72"/>
      <c r="C153" s="72"/>
      <c r="D153" s="72">
        <f t="shared" si="4"/>
        <v>0</v>
      </c>
      <c r="E153" s="77" t="s">
        <v>1905</v>
      </c>
      <c r="F153" s="80"/>
      <c r="G153" s="80"/>
      <c r="H153" s="70">
        <f t="shared" si="5"/>
        <v>0</v>
      </c>
    </row>
    <row r="154" spans="1:8" ht="19.5" customHeight="1">
      <c r="A154" s="71"/>
      <c r="B154" s="72"/>
      <c r="C154" s="72"/>
      <c r="D154" s="72">
        <f t="shared" si="4"/>
        <v>0</v>
      </c>
      <c r="E154" s="77" t="s">
        <v>1906</v>
      </c>
      <c r="F154" s="80"/>
      <c r="G154" s="80"/>
      <c r="H154" s="70">
        <f t="shared" si="5"/>
        <v>0</v>
      </c>
    </row>
    <row r="155" spans="1:8" ht="19.5" customHeight="1">
      <c r="A155" s="71"/>
      <c r="B155" s="72"/>
      <c r="C155" s="72"/>
      <c r="D155" s="72">
        <f t="shared" si="4"/>
        <v>0</v>
      </c>
      <c r="E155" s="77" t="s">
        <v>1907</v>
      </c>
      <c r="F155" s="80"/>
      <c r="G155" s="80"/>
      <c r="H155" s="70">
        <f t="shared" si="5"/>
        <v>0</v>
      </c>
    </row>
    <row r="156" spans="1:8" ht="19.5" customHeight="1">
      <c r="A156" s="71"/>
      <c r="B156" s="72"/>
      <c r="C156" s="72"/>
      <c r="D156" s="72">
        <f t="shared" si="4"/>
        <v>0</v>
      </c>
      <c r="E156" s="77" t="s">
        <v>1908</v>
      </c>
      <c r="F156" s="80"/>
      <c r="G156" s="80"/>
      <c r="H156" s="70">
        <f t="shared" si="5"/>
        <v>0</v>
      </c>
    </row>
    <row r="157" spans="1:8" ht="19.5" customHeight="1">
      <c r="A157" s="71"/>
      <c r="B157" s="72"/>
      <c r="C157" s="72"/>
      <c r="D157" s="72">
        <f t="shared" si="4"/>
        <v>0</v>
      </c>
      <c r="E157" s="77" t="s">
        <v>1909</v>
      </c>
      <c r="F157" s="80"/>
      <c r="G157" s="80"/>
      <c r="H157" s="70">
        <f t="shared" si="5"/>
        <v>0</v>
      </c>
    </row>
    <row r="158" spans="1:8" ht="19.5" customHeight="1">
      <c r="A158" s="71"/>
      <c r="B158" s="72"/>
      <c r="C158" s="72"/>
      <c r="D158" s="72">
        <f t="shared" si="4"/>
        <v>0</v>
      </c>
      <c r="E158" s="77" t="s">
        <v>1910</v>
      </c>
      <c r="F158" s="72"/>
      <c r="G158" s="72"/>
      <c r="H158" s="70">
        <f t="shared" si="5"/>
        <v>0</v>
      </c>
    </row>
    <row r="159" spans="1:8" ht="19.5" customHeight="1">
      <c r="A159" s="71"/>
      <c r="B159" s="72"/>
      <c r="C159" s="72"/>
      <c r="D159" s="72">
        <f t="shared" si="4"/>
        <v>0</v>
      </c>
      <c r="E159" s="77" t="s">
        <v>1911</v>
      </c>
      <c r="F159" s="80"/>
      <c r="G159" s="80"/>
      <c r="H159" s="70">
        <f t="shared" si="5"/>
        <v>0</v>
      </c>
    </row>
    <row r="160" spans="1:8" ht="19.5" customHeight="1">
      <c r="A160" s="71"/>
      <c r="B160" s="72"/>
      <c r="C160" s="72"/>
      <c r="D160" s="72">
        <f t="shared" si="4"/>
        <v>0</v>
      </c>
      <c r="E160" s="77" t="s">
        <v>1912</v>
      </c>
      <c r="F160" s="72">
        <f>SUM(F161:F162)</f>
        <v>0</v>
      </c>
      <c r="G160" s="72">
        <f>SUM(G161:G162)</f>
        <v>0</v>
      </c>
      <c r="H160" s="70">
        <f t="shared" si="5"/>
        <v>0</v>
      </c>
    </row>
    <row r="161" spans="1:8" ht="19.5" customHeight="1">
      <c r="A161" s="71"/>
      <c r="B161" s="72"/>
      <c r="C161" s="72"/>
      <c r="D161" s="72">
        <f t="shared" si="4"/>
        <v>0</v>
      </c>
      <c r="E161" s="77" t="s">
        <v>1913</v>
      </c>
      <c r="F161" s="72"/>
      <c r="G161" s="72"/>
      <c r="H161" s="70">
        <f t="shared" si="5"/>
        <v>0</v>
      </c>
    </row>
    <row r="162" spans="1:8" ht="19.5" customHeight="1">
      <c r="A162" s="71"/>
      <c r="B162" s="72"/>
      <c r="C162" s="72"/>
      <c r="D162" s="72">
        <f t="shared" si="4"/>
        <v>0</v>
      </c>
      <c r="E162" s="77" t="s">
        <v>1914</v>
      </c>
      <c r="F162" s="72"/>
      <c r="G162" s="72"/>
      <c r="H162" s="70">
        <f t="shared" si="5"/>
        <v>0</v>
      </c>
    </row>
    <row r="163" spans="1:8" ht="19.5" customHeight="1">
      <c r="A163" s="71"/>
      <c r="B163" s="72"/>
      <c r="C163" s="72"/>
      <c r="D163" s="72">
        <f t="shared" si="4"/>
        <v>0</v>
      </c>
      <c r="E163" s="77" t="s">
        <v>1915</v>
      </c>
      <c r="F163" s="80"/>
      <c r="G163" s="80"/>
      <c r="H163" s="70">
        <f t="shared" si="5"/>
        <v>0</v>
      </c>
    </row>
    <row r="164" spans="1:8" ht="19.5" customHeight="1">
      <c r="A164" s="71"/>
      <c r="B164" s="72"/>
      <c r="C164" s="72"/>
      <c r="D164" s="72">
        <f t="shared" si="4"/>
        <v>0</v>
      </c>
      <c r="E164" s="77" t="s">
        <v>1916</v>
      </c>
      <c r="F164" s="72">
        <f>SUM(F165:F167)</f>
        <v>0</v>
      </c>
      <c r="G164" s="72">
        <f>SUM(G165:G167)</f>
        <v>0</v>
      </c>
      <c r="H164" s="70">
        <f t="shared" si="5"/>
        <v>0</v>
      </c>
    </row>
    <row r="165" spans="1:8" ht="19.5" customHeight="1">
      <c r="A165" s="71"/>
      <c r="B165" s="72"/>
      <c r="C165" s="72"/>
      <c r="D165" s="72">
        <f t="shared" si="4"/>
        <v>0</v>
      </c>
      <c r="E165" s="77" t="s">
        <v>1883</v>
      </c>
      <c r="F165" s="80"/>
      <c r="G165" s="80"/>
      <c r="H165" s="70">
        <f t="shared" si="5"/>
        <v>0</v>
      </c>
    </row>
    <row r="166" spans="1:8" ht="19.5" customHeight="1">
      <c r="A166" s="71"/>
      <c r="B166" s="72"/>
      <c r="C166" s="72"/>
      <c r="D166" s="72">
        <f t="shared" si="4"/>
        <v>0</v>
      </c>
      <c r="E166" s="77" t="s">
        <v>1885</v>
      </c>
      <c r="F166" s="80"/>
      <c r="G166" s="80"/>
      <c r="H166" s="70">
        <f t="shared" si="5"/>
        <v>0</v>
      </c>
    </row>
    <row r="167" spans="1:8" ht="19.5" customHeight="1">
      <c r="A167" s="71"/>
      <c r="B167" s="72"/>
      <c r="C167" s="72"/>
      <c r="D167" s="72">
        <f t="shared" si="4"/>
        <v>0</v>
      </c>
      <c r="E167" s="77" t="s">
        <v>1917</v>
      </c>
      <c r="F167" s="80"/>
      <c r="G167" s="80"/>
      <c r="H167" s="70">
        <f t="shared" si="5"/>
        <v>0</v>
      </c>
    </row>
    <row r="168" spans="1:8" ht="19.5" customHeight="1">
      <c r="A168" s="71"/>
      <c r="B168" s="72"/>
      <c r="C168" s="72"/>
      <c r="D168" s="72">
        <f t="shared" si="4"/>
        <v>0</v>
      </c>
      <c r="E168" s="79" t="s">
        <v>1918</v>
      </c>
      <c r="F168" s="70">
        <f>SUM(F169:F169)</f>
        <v>0</v>
      </c>
      <c r="G168" s="70">
        <f>SUM(G169:G169)</f>
        <v>0</v>
      </c>
      <c r="H168" s="70">
        <f t="shared" si="5"/>
        <v>0</v>
      </c>
    </row>
    <row r="169" spans="1:8" ht="19.5" customHeight="1">
      <c r="A169" s="71"/>
      <c r="B169" s="72"/>
      <c r="C169" s="72"/>
      <c r="D169" s="72">
        <f t="shared" si="4"/>
        <v>0</v>
      </c>
      <c r="E169" s="77" t="s">
        <v>1919</v>
      </c>
      <c r="F169" s="72">
        <f>SUM(F170:F172)</f>
        <v>0</v>
      </c>
      <c r="G169" s="72">
        <f>SUM(G170:G172)</f>
        <v>0</v>
      </c>
      <c r="H169" s="70">
        <f t="shared" si="5"/>
        <v>0</v>
      </c>
    </row>
    <row r="170" spans="1:8" ht="19.5" customHeight="1">
      <c r="A170" s="71"/>
      <c r="B170" s="72"/>
      <c r="C170" s="72"/>
      <c r="D170" s="72">
        <f t="shared" si="4"/>
        <v>0</v>
      </c>
      <c r="E170" s="77" t="s">
        <v>1920</v>
      </c>
      <c r="F170" s="72"/>
      <c r="G170" s="72"/>
      <c r="H170" s="70">
        <f t="shared" si="5"/>
        <v>0</v>
      </c>
    </row>
    <row r="171" spans="1:8" ht="19.5" customHeight="1">
      <c r="A171" s="71"/>
      <c r="B171" s="72"/>
      <c r="C171" s="72"/>
      <c r="D171" s="72">
        <f t="shared" si="4"/>
        <v>0</v>
      </c>
      <c r="E171" s="77" t="s">
        <v>1921</v>
      </c>
      <c r="F171" s="80"/>
      <c r="G171" s="80"/>
      <c r="H171" s="70">
        <f t="shared" si="5"/>
        <v>0</v>
      </c>
    </row>
    <row r="172" spans="1:8" ht="19.5" customHeight="1">
      <c r="A172" s="71"/>
      <c r="B172" s="72"/>
      <c r="C172" s="72"/>
      <c r="D172" s="72">
        <f t="shared" si="4"/>
        <v>0</v>
      </c>
      <c r="E172" s="77" t="s">
        <v>1922</v>
      </c>
      <c r="F172" s="80"/>
      <c r="G172" s="80"/>
      <c r="H172" s="70">
        <f t="shared" si="5"/>
        <v>0</v>
      </c>
    </row>
    <row r="173" spans="1:8" ht="19.5" customHeight="1">
      <c r="A173" s="71"/>
      <c r="B173" s="72"/>
      <c r="C173" s="72"/>
      <c r="D173" s="72">
        <f t="shared" si="4"/>
        <v>0</v>
      </c>
      <c r="E173" s="79" t="s">
        <v>1923</v>
      </c>
      <c r="F173" s="70">
        <f>SUM(F174:F174)</f>
        <v>0</v>
      </c>
      <c r="G173" s="70">
        <f>SUM(G174:G174)</f>
        <v>0</v>
      </c>
      <c r="H173" s="70">
        <f t="shared" si="5"/>
        <v>0</v>
      </c>
    </row>
    <row r="174" spans="1:8" ht="19.5" customHeight="1">
      <c r="A174" s="71"/>
      <c r="B174" s="72"/>
      <c r="C174" s="72"/>
      <c r="D174" s="72">
        <f t="shared" si="4"/>
        <v>0</v>
      </c>
      <c r="E174" s="77" t="s">
        <v>1924</v>
      </c>
      <c r="F174" s="72">
        <f>SUM(F175:F176)</f>
        <v>0</v>
      </c>
      <c r="G174" s="72">
        <f>SUM(G175:G176)</f>
        <v>0</v>
      </c>
      <c r="H174" s="70">
        <f t="shared" si="5"/>
        <v>0</v>
      </c>
    </row>
    <row r="175" spans="1:8" ht="19.5" customHeight="1">
      <c r="A175" s="71"/>
      <c r="B175" s="72"/>
      <c r="C175" s="72"/>
      <c r="D175" s="72">
        <f t="shared" si="4"/>
        <v>0</v>
      </c>
      <c r="E175" s="77" t="s">
        <v>1925</v>
      </c>
      <c r="F175" s="80"/>
      <c r="G175" s="80"/>
      <c r="H175" s="70">
        <f t="shared" si="5"/>
        <v>0</v>
      </c>
    </row>
    <row r="176" spans="1:8" ht="19.5" customHeight="1">
      <c r="A176" s="71"/>
      <c r="B176" s="72"/>
      <c r="C176" s="72"/>
      <c r="D176" s="72">
        <f t="shared" si="4"/>
        <v>0</v>
      </c>
      <c r="E176" s="77" t="s">
        <v>1926</v>
      </c>
      <c r="F176" s="80"/>
      <c r="G176" s="80"/>
      <c r="H176" s="70">
        <f t="shared" si="5"/>
        <v>0</v>
      </c>
    </row>
    <row r="177" spans="1:8" ht="19.5" customHeight="1">
      <c r="A177" s="71"/>
      <c r="B177" s="72"/>
      <c r="C177" s="72"/>
      <c r="D177" s="72">
        <f t="shared" si="4"/>
        <v>0</v>
      </c>
      <c r="E177" s="79" t="s">
        <v>1927</v>
      </c>
      <c r="F177" s="70">
        <f>SUM(F178,F182,F191,)</f>
        <v>0</v>
      </c>
      <c r="G177" s="70">
        <f>SUM(G178,G182,G191,)</f>
        <v>7153</v>
      </c>
      <c r="H177" s="70">
        <f t="shared" si="5"/>
        <v>7153</v>
      </c>
    </row>
    <row r="178" spans="1:8" ht="19.5" customHeight="1">
      <c r="A178" s="71"/>
      <c r="B178" s="72"/>
      <c r="C178" s="72"/>
      <c r="D178" s="72">
        <f t="shared" si="4"/>
        <v>0</v>
      </c>
      <c r="E178" s="77" t="s">
        <v>1928</v>
      </c>
      <c r="F178" s="72">
        <f>SUM(F179:F181)</f>
        <v>0</v>
      </c>
      <c r="G178" s="72">
        <f>SUM(G179:G181)</f>
        <v>6979</v>
      </c>
      <c r="H178" s="70">
        <f t="shared" si="5"/>
        <v>6979</v>
      </c>
    </row>
    <row r="179" spans="1:8" ht="19.5" customHeight="1">
      <c r="A179" s="71"/>
      <c r="B179" s="72"/>
      <c r="C179" s="72"/>
      <c r="D179" s="72">
        <f t="shared" si="4"/>
        <v>0</v>
      </c>
      <c r="E179" s="77" t="s">
        <v>1929</v>
      </c>
      <c r="F179" s="72"/>
      <c r="G179" s="72"/>
      <c r="H179" s="70">
        <f t="shared" si="5"/>
        <v>0</v>
      </c>
    </row>
    <row r="180" spans="1:8" ht="19.5" customHeight="1">
      <c r="A180" s="71"/>
      <c r="B180" s="72"/>
      <c r="C180" s="72"/>
      <c r="D180" s="72">
        <f t="shared" si="4"/>
        <v>0</v>
      </c>
      <c r="E180" s="77" t="s">
        <v>1930</v>
      </c>
      <c r="F180" s="80"/>
      <c r="G180" s="80">
        <v>6979</v>
      </c>
      <c r="H180" s="70">
        <f t="shared" si="5"/>
        <v>6979</v>
      </c>
    </row>
    <row r="181" spans="1:8" ht="19.5" customHeight="1">
      <c r="A181" s="71"/>
      <c r="B181" s="72"/>
      <c r="C181" s="72"/>
      <c r="D181" s="72">
        <f t="shared" si="4"/>
        <v>0</v>
      </c>
      <c r="E181" s="77" t="s">
        <v>1931</v>
      </c>
      <c r="F181" s="80"/>
      <c r="G181" s="80"/>
      <c r="H181" s="70">
        <f t="shared" si="5"/>
        <v>0</v>
      </c>
    </row>
    <row r="182" spans="1:8" ht="19.5" customHeight="1">
      <c r="A182" s="71"/>
      <c r="B182" s="72"/>
      <c r="C182" s="72"/>
      <c r="D182" s="72">
        <f t="shared" si="4"/>
        <v>0</v>
      </c>
      <c r="E182" s="77" t="s">
        <v>1932</v>
      </c>
      <c r="F182" s="72">
        <f>SUM(F183:F190)</f>
        <v>0</v>
      </c>
      <c r="G182" s="72">
        <f>SUM(G183:G190)</f>
        <v>0</v>
      </c>
      <c r="H182" s="70">
        <f t="shared" si="5"/>
        <v>0</v>
      </c>
    </row>
    <row r="183" spans="1:8" ht="19.5" customHeight="1">
      <c r="A183" s="71"/>
      <c r="B183" s="72"/>
      <c r="C183" s="72"/>
      <c r="D183" s="72">
        <f t="shared" si="4"/>
        <v>0</v>
      </c>
      <c r="E183" s="77" t="s">
        <v>1933</v>
      </c>
      <c r="F183" s="80"/>
      <c r="G183" s="80"/>
      <c r="H183" s="70">
        <f t="shared" si="5"/>
        <v>0</v>
      </c>
    </row>
    <row r="184" spans="1:8" ht="19.5" customHeight="1">
      <c r="A184" s="71"/>
      <c r="B184" s="72"/>
      <c r="C184" s="72"/>
      <c r="D184" s="72">
        <f t="shared" si="4"/>
        <v>0</v>
      </c>
      <c r="E184" s="77" t="s">
        <v>1934</v>
      </c>
      <c r="F184" s="80"/>
      <c r="G184" s="80"/>
      <c r="H184" s="70">
        <f t="shared" si="5"/>
        <v>0</v>
      </c>
    </row>
    <row r="185" spans="1:8" ht="19.5" customHeight="1">
      <c r="A185" s="71"/>
      <c r="B185" s="72"/>
      <c r="C185" s="72"/>
      <c r="D185" s="72">
        <f t="shared" si="4"/>
        <v>0</v>
      </c>
      <c r="E185" s="77" t="s">
        <v>1935</v>
      </c>
      <c r="F185" s="80"/>
      <c r="G185" s="80"/>
      <c r="H185" s="70">
        <f t="shared" si="5"/>
        <v>0</v>
      </c>
    </row>
    <row r="186" spans="1:8" ht="19.5" customHeight="1">
      <c r="A186" s="71"/>
      <c r="B186" s="72"/>
      <c r="C186" s="72"/>
      <c r="D186" s="72">
        <f t="shared" si="4"/>
        <v>0</v>
      </c>
      <c r="E186" s="77" t="s">
        <v>1936</v>
      </c>
      <c r="F186" s="80"/>
      <c r="G186" s="80"/>
      <c r="H186" s="70">
        <f t="shared" si="5"/>
        <v>0</v>
      </c>
    </row>
    <row r="187" spans="1:8" ht="19.5" customHeight="1">
      <c r="A187" s="71"/>
      <c r="B187" s="72"/>
      <c r="C187" s="72"/>
      <c r="D187" s="72">
        <f t="shared" si="4"/>
        <v>0</v>
      </c>
      <c r="E187" s="77" t="s">
        <v>1937</v>
      </c>
      <c r="F187" s="80"/>
      <c r="G187" s="80"/>
      <c r="H187" s="70">
        <f t="shared" si="5"/>
        <v>0</v>
      </c>
    </row>
    <row r="188" spans="1:8" ht="19.5" customHeight="1">
      <c r="A188" s="71"/>
      <c r="B188" s="72"/>
      <c r="C188" s="72"/>
      <c r="D188" s="72">
        <f t="shared" si="4"/>
        <v>0</v>
      </c>
      <c r="E188" s="77" t="s">
        <v>1938</v>
      </c>
      <c r="F188" s="80"/>
      <c r="G188" s="80"/>
      <c r="H188" s="70">
        <f t="shared" si="5"/>
        <v>0</v>
      </c>
    </row>
    <row r="189" spans="1:8" ht="19.5" customHeight="1">
      <c r="A189" s="71"/>
      <c r="B189" s="72"/>
      <c r="C189" s="72"/>
      <c r="D189" s="72">
        <f t="shared" si="4"/>
        <v>0</v>
      </c>
      <c r="E189" s="77" t="s">
        <v>1939</v>
      </c>
      <c r="F189" s="80"/>
      <c r="G189" s="80"/>
      <c r="H189" s="70">
        <f t="shared" si="5"/>
        <v>0</v>
      </c>
    </row>
    <row r="190" spans="1:8" ht="19.5" customHeight="1">
      <c r="A190" s="71"/>
      <c r="B190" s="72"/>
      <c r="C190" s="72"/>
      <c r="D190" s="72">
        <f t="shared" si="4"/>
        <v>0</v>
      </c>
      <c r="E190" s="77" t="s">
        <v>1940</v>
      </c>
      <c r="F190" s="80"/>
      <c r="G190" s="80"/>
      <c r="H190" s="70">
        <f t="shared" si="5"/>
        <v>0</v>
      </c>
    </row>
    <row r="191" spans="1:8" ht="19.5" customHeight="1">
      <c r="A191" s="71"/>
      <c r="B191" s="72"/>
      <c r="C191" s="72"/>
      <c r="D191" s="72">
        <f t="shared" si="4"/>
        <v>0</v>
      </c>
      <c r="E191" s="77" t="s">
        <v>1941</v>
      </c>
      <c r="F191" s="72">
        <f>SUM(F192:F202)</f>
        <v>0</v>
      </c>
      <c r="G191" s="72">
        <f>SUM(G192:G202)</f>
        <v>174</v>
      </c>
      <c r="H191" s="70">
        <f t="shared" si="5"/>
        <v>174</v>
      </c>
    </row>
    <row r="192" spans="1:8" ht="19.5" customHeight="1">
      <c r="A192" s="71"/>
      <c r="B192" s="72"/>
      <c r="C192" s="72"/>
      <c r="D192" s="72">
        <f t="shared" si="4"/>
        <v>0</v>
      </c>
      <c r="E192" s="77" t="s">
        <v>1942</v>
      </c>
      <c r="F192" s="80"/>
      <c r="G192" s="80"/>
      <c r="H192" s="70">
        <f t="shared" si="5"/>
        <v>0</v>
      </c>
    </row>
    <row r="193" spans="1:8" ht="19.5" customHeight="1">
      <c r="A193" s="71"/>
      <c r="B193" s="72"/>
      <c r="C193" s="72"/>
      <c r="D193" s="72">
        <f t="shared" si="4"/>
        <v>0</v>
      </c>
      <c r="E193" s="77" t="s">
        <v>1943</v>
      </c>
      <c r="F193" s="80"/>
      <c r="G193" s="80">
        <v>59</v>
      </c>
      <c r="H193" s="70">
        <f t="shared" si="5"/>
        <v>59</v>
      </c>
    </row>
    <row r="194" spans="1:8" ht="19.5" customHeight="1">
      <c r="A194" s="71"/>
      <c r="B194" s="72"/>
      <c r="C194" s="72"/>
      <c r="D194" s="72">
        <f t="shared" si="4"/>
        <v>0</v>
      </c>
      <c r="E194" s="77" t="s">
        <v>1944</v>
      </c>
      <c r="F194" s="80"/>
      <c r="G194" s="80">
        <v>31</v>
      </c>
      <c r="H194" s="70">
        <f t="shared" si="5"/>
        <v>31</v>
      </c>
    </row>
    <row r="195" spans="1:8" ht="19.5" customHeight="1">
      <c r="A195" s="71"/>
      <c r="B195" s="72"/>
      <c r="C195" s="72"/>
      <c r="D195" s="72">
        <f t="shared" si="4"/>
        <v>0</v>
      </c>
      <c r="E195" s="77" t="s">
        <v>1945</v>
      </c>
      <c r="F195" s="80"/>
      <c r="G195" s="80"/>
      <c r="H195" s="70">
        <f t="shared" si="5"/>
        <v>0</v>
      </c>
    </row>
    <row r="196" spans="1:8" ht="19.5" customHeight="1">
      <c r="A196" s="71"/>
      <c r="B196" s="72"/>
      <c r="C196" s="72"/>
      <c r="D196" s="72">
        <f t="shared" si="4"/>
        <v>0</v>
      </c>
      <c r="E196" s="77" t="s">
        <v>1946</v>
      </c>
      <c r="F196" s="80"/>
      <c r="G196" s="80">
        <v>10</v>
      </c>
      <c r="H196" s="70">
        <f t="shared" si="5"/>
        <v>10</v>
      </c>
    </row>
    <row r="197" spans="1:8" ht="19.5" customHeight="1">
      <c r="A197" s="71"/>
      <c r="B197" s="72"/>
      <c r="C197" s="72"/>
      <c r="D197" s="72">
        <f t="shared" si="4"/>
        <v>0</v>
      </c>
      <c r="E197" s="77" t="s">
        <v>1947</v>
      </c>
      <c r="F197" s="80"/>
      <c r="G197" s="80"/>
      <c r="H197" s="70">
        <f t="shared" si="5"/>
        <v>0</v>
      </c>
    </row>
    <row r="198" spans="1:8" ht="19.5" customHeight="1">
      <c r="A198" s="71"/>
      <c r="B198" s="72"/>
      <c r="C198" s="72"/>
      <c r="D198" s="72">
        <f t="shared" si="4"/>
        <v>0</v>
      </c>
      <c r="E198" s="77" t="s">
        <v>1948</v>
      </c>
      <c r="F198" s="80"/>
      <c r="G198" s="80"/>
      <c r="H198" s="70">
        <f t="shared" si="5"/>
        <v>0</v>
      </c>
    </row>
    <row r="199" spans="1:8" ht="19.5" customHeight="1">
      <c r="A199" s="71"/>
      <c r="B199" s="72"/>
      <c r="C199" s="72"/>
      <c r="D199" s="72">
        <f aca="true" t="shared" si="6" ref="D199:D262">C199-B199</f>
        <v>0</v>
      </c>
      <c r="E199" s="77" t="s">
        <v>1949</v>
      </c>
      <c r="F199" s="80"/>
      <c r="G199" s="80"/>
      <c r="H199" s="70">
        <f aca="true" t="shared" si="7" ref="H199:H262">G199-F199</f>
        <v>0</v>
      </c>
    </row>
    <row r="200" spans="1:8" ht="19.5" customHeight="1">
      <c r="A200" s="71"/>
      <c r="B200" s="72"/>
      <c r="C200" s="72"/>
      <c r="D200" s="72">
        <f t="shared" si="6"/>
        <v>0</v>
      </c>
      <c r="E200" s="77" t="s">
        <v>1950</v>
      </c>
      <c r="F200" s="80"/>
      <c r="G200" s="80"/>
      <c r="H200" s="70">
        <f t="shared" si="7"/>
        <v>0</v>
      </c>
    </row>
    <row r="201" spans="1:8" ht="19.5" customHeight="1">
      <c r="A201" s="71"/>
      <c r="B201" s="72"/>
      <c r="C201" s="72"/>
      <c r="D201" s="72">
        <f t="shared" si="6"/>
        <v>0</v>
      </c>
      <c r="E201" s="77" t="s">
        <v>1951</v>
      </c>
      <c r="F201" s="80"/>
      <c r="G201" s="80">
        <v>14</v>
      </c>
      <c r="H201" s="70">
        <f t="shared" si="7"/>
        <v>14</v>
      </c>
    </row>
    <row r="202" spans="1:8" ht="19.5" customHeight="1">
      <c r="A202" s="71"/>
      <c r="B202" s="72"/>
      <c r="C202" s="72"/>
      <c r="D202" s="72">
        <f t="shared" si="6"/>
        <v>0</v>
      </c>
      <c r="E202" s="77" t="s">
        <v>1952</v>
      </c>
      <c r="F202" s="80"/>
      <c r="G202" s="80">
        <v>60</v>
      </c>
      <c r="H202" s="70">
        <f t="shared" si="7"/>
        <v>60</v>
      </c>
    </row>
    <row r="203" spans="1:8" ht="19.5" customHeight="1">
      <c r="A203" s="71"/>
      <c r="B203" s="72"/>
      <c r="C203" s="72"/>
      <c r="D203" s="72">
        <f t="shared" si="6"/>
        <v>0</v>
      </c>
      <c r="E203" s="79" t="s">
        <v>1953</v>
      </c>
      <c r="F203" s="70">
        <f>SUM(F204:F204)</f>
        <v>590</v>
      </c>
      <c r="G203" s="70">
        <f>SUM(G204:G204)</f>
        <v>708</v>
      </c>
      <c r="H203" s="70">
        <f t="shared" si="7"/>
        <v>118</v>
      </c>
    </row>
    <row r="204" spans="1:8" ht="19.5" customHeight="1">
      <c r="A204" s="71"/>
      <c r="B204" s="72"/>
      <c r="C204" s="72"/>
      <c r="D204" s="72">
        <f t="shared" si="6"/>
        <v>0</v>
      </c>
      <c r="E204" s="77" t="s">
        <v>1954</v>
      </c>
      <c r="F204" s="72">
        <f>SUM(F205:F220)</f>
        <v>590</v>
      </c>
      <c r="G204" s="72">
        <f>SUM(G205:G220)</f>
        <v>708</v>
      </c>
      <c r="H204" s="70">
        <f t="shared" si="7"/>
        <v>118</v>
      </c>
    </row>
    <row r="205" spans="1:8" ht="19.5" customHeight="1">
      <c r="A205" s="71"/>
      <c r="B205" s="72"/>
      <c r="C205" s="72"/>
      <c r="D205" s="72">
        <f t="shared" si="6"/>
        <v>0</v>
      </c>
      <c r="E205" s="77" t="s">
        <v>1955</v>
      </c>
      <c r="F205" s="80"/>
      <c r="G205" s="80"/>
      <c r="H205" s="70">
        <f t="shared" si="7"/>
        <v>0</v>
      </c>
    </row>
    <row r="206" spans="1:8" ht="19.5" customHeight="1">
      <c r="A206" s="71"/>
      <c r="B206" s="72"/>
      <c r="C206" s="72"/>
      <c r="D206" s="72">
        <f t="shared" si="6"/>
        <v>0</v>
      </c>
      <c r="E206" s="77" t="s">
        <v>1956</v>
      </c>
      <c r="F206" s="80"/>
      <c r="G206" s="80"/>
      <c r="H206" s="70">
        <f t="shared" si="7"/>
        <v>0</v>
      </c>
    </row>
    <row r="207" spans="1:8" ht="19.5" customHeight="1">
      <c r="A207" s="71"/>
      <c r="B207" s="72"/>
      <c r="C207" s="72"/>
      <c r="D207" s="72">
        <f t="shared" si="6"/>
        <v>0</v>
      </c>
      <c r="E207" s="77" t="s">
        <v>1957</v>
      </c>
      <c r="F207" s="80"/>
      <c r="G207" s="80"/>
      <c r="H207" s="70">
        <f t="shared" si="7"/>
        <v>0</v>
      </c>
    </row>
    <row r="208" spans="1:8" ht="19.5" customHeight="1">
      <c r="A208" s="71"/>
      <c r="B208" s="72"/>
      <c r="C208" s="72"/>
      <c r="D208" s="72">
        <f t="shared" si="6"/>
        <v>0</v>
      </c>
      <c r="E208" s="77" t="s">
        <v>1958</v>
      </c>
      <c r="F208" s="80"/>
      <c r="G208" s="80">
        <v>144</v>
      </c>
      <c r="H208" s="70">
        <f t="shared" si="7"/>
        <v>144</v>
      </c>
    </row>
    <row r="209" spans="1:8" ht="19.5" customHeight="1">
      <c r="A209" s="71"/>
      <c r="B209" s="72"/>
      <c r="C209" s="72"/>
      <c r="D209" s="72">
        <f t="shared" si="6"/>
        <v>0</v>
      </c>
      <c r="E209" s="77" t="s">
        <v>1959</v>
      </c>
      <c r="F209" s="80"/>
      <c r="G209" s="80"/>
      <c r="H209" s="70">
        <f t="shared" si="7"/>
        <v>0</v>
      </c>
    </row>
    <row r="210" spans="1:8" ht="19.5" customHeight="1">
      <c r="A210" s="71"/>
      <c r="B210" s="72"/>
      <c r="C210" s="72"/>
      <c r="D210" s="72">
        <f t="shared" si="6"/>
        <v>0</v>
      </c>
      <c r="E210" s="77" t="s">
        <v>1960</v>
      </c>
      <c r="F210" s="80"/>
      <c r="G210" s="80"/>
      <c r="H210" s="70">
        <f t="shared" si="7"/>
        <v>0</v>
      </c>
    </row>
    <row r="211" spans="1:8" ht="19.5" customHeight="1">
      <c r="A211" s="71"/>
      <c r="B211" s="72"/>
      <c r="C211" s="72"/>
      <c r="D211" s="72">
        <f t="shared" si="6"/>
        <v>0</v>
      </c>
      <c r="E211" s="77" t="s">
        <v>1961</v>
      </c>
      <c r="F211" s="80"/>
      <c r="G211" s="80"/>
      <c r="H211" s="70">
        <f t="shared" si="7"/>
        <v>0</v>
      </c>
    </row>
    <row r="212" spans="1:8" ht="19.5" customHeight="1">
      <c r="A212" s="71"/>
      <c r="B212" s="72"/>
      <c r="C212" s="72"/>
      <c r="D212" s="72">
        <f t="shared" si="6"/>
        <v>0</v>
      </c>
      <c r="E212" s="77" t="s">
        <v>1962</v>
      </c>
      <c r="F212" s="80"/>
      <c r="G212" s="80"/>
      <c r="H212" s="70">
        <f t="shared" si="7"/>
        <v>0</v>
      </c>
    </row>
    <row r="213" spans="1:8" ht="19.5" customHeight="1">
      <c r="A213" s="71"/>
      <c r="B213" s="72"/>
      <c r="C213" s="72"/>
      <c r="D213" s="72">
        <f t="shared" si="6"/>
        <v>0</v>
      </c>
      <c r="E213" s="77" t="s">
        <v>1963</v>
      </c>
      <c r="F213" s="80"/>
      <c r="G213" s="80"/>
      <c r="H213" s="70">
        <f t="shared" si="7"/>
        <v>0</v>
      </c>
    </row>
    <row r="214" spans="1:8" ht="19.5" customHeight="1">
      <c r="A214" s="71"/>
      <c r="B214" s="72"/>
      <c r="C214" s="72"/>
      <c r="D214" s="72">
        <f t="shared" si="6"/>
        <v>0</v>
      </c>
      <c r="E214" s="77" t="s">
        <v>1964</v>
      </c>
      <c r="F214" s="80"/>
      <c r="G214" s="80"/>
      <c r="H214" s="70">
        <f t="shared" si="7"/>
        <v>0</v>
      </c>
    </row>
    <row r="215" spans="1:8" ht="19.5" customHeight="1">
      <c r="A215" s="71"/>
      <c r="B215" s="72"/>
      <c r="C215" s="72"/>
      <c r="D215" s="72">
        <f t="shared" si="6"/>
        <v>0</v>
      </c>
      <c r="E215" s="77" t="s">
        <v>1965</v>
      </c>
      <c r="F215" s="80"/>
      <c r="G215" s="80"/>
      <c r="H215" s="70">
        <f t="shared" si="7"/>
        <v>0</v>
      </c>
    </row>
    <row r="216" spans="1:8" ht="19.5" customHeight="1">
      <c r="A216" s="71"/>
      <c r="B216" s="72"/>
      <c r="C216" s="72"/>
      <c r="D216" s="72">
        <f t="shared" si="6"/>
        <v>0</v>
      </c>
      <c r="E216" s="77" t="s">
        <v>1966</v>
      </c>
      <c r="F216" s="80">
        <v>487</v>
      </c>
      <c r="G216" s="80">
        <v>486</v>
      </c>
      <c r="H216" s="70">
        <f t="shared" si="7"/>
        <v>-1</v>
      </c>
    </row>
    <row r="217" spans="1:8" ht="19.5" customHeight="1">
      <c r="A217" s="71"/>
      <c r="B217" s="72"/>
      <c r="C217" s="72"/>
      <c r="D217" s="72">
        <f t="shared" si="6"/>
        <v>0</v>
      </c>
      <c r="E217" s="77" t="s">
        <v>1967</v>
      </c>
      <c r="F217" s="80"/>
      <c r="G217" s="80"/>
      <c r="H217" s="70">
        <f t="shared" si="7"/>
        <v>0</v>
      </c>
    </row>
    <row r="218" spans="1:8" ht="19.5" customHeight="1">
      <c r="A218" s="71"/>
      <c r="B218" s="72"/>
      <c r="C218" s="72"/>
      <c r="D218" s="72">
        <f t="shared" si="6"/>
        <v>0</v>
      </c>
      <c r="E218" s="77" t="s">
        <v>1968</v>
      </c>
      <c r="F218" s="80"/>
      <c r="G218" s="80"/>
      <c r="H218" s="70">
        <f t="shared" si="7"/>
        <v>0</v>
      </c>
    </row>
    <row r="219" spans="1:8" ht="19.5" customHeight="1">
      <c r="A219" s="71"/>
      <c r="B219" s="72"/>
      <c r="C219" s="72"/>
      <c r="D219" s="72">
        <f t="shared" si="6"/>
        <v>0</v>
      </c>
      <c r="E219" s="77" t="s">
        <v>1969</v>
      </c>
      <c r="F219" s="80">
        <v>103</v>
      </c>
      <c r="G219" s="80">
        <v>78</v>
      </c>
      <c r="H219" s="70">
        <f t="shared" si="7"/>
        <v>-25</v>
      </c>
    </row>
    <row r="220" spans="1:8" ht="19.5" customHeight="1">
      <c r="A220" s="71"/>
      <c r="B220" s="72"/>
      <c r="C220" s="72"/>
      <c r="D220" s="72">
        <f t="shared" si="6"/>
        <v>0</v>
      </c>
      <c r="E220" s="77" t="s">
        <v>1970</v>
      </c>
      <c r="F220" s="80"/>
      <c r="G220" s="80"/>
      <c r="H220" s="70">
        <f t="shared" si="7"/>
        <v>0</v>
      </c>
    </row>
    <row r="221" spans="1:8" ht="19.5" customHeight="1">
      <c r="A221" s="71"/>
      <c r="B221" s="72"/>
      <c r="C221" s="72"/>
      <c r="D221" s="72">
        <f t="shared" si="6"/>
        <v>0</v>
      </c>
      <c r="E221" s="79" t="s">
        <v>1971</v>
      </c>
      <c r="F221" s="70">
        <f>SUM(F222:F222)</f>
        <v>0</v>
      </c>
      <c r="G221" s="70">
        <f>SUM(G222:G222)</f>
        <v>0</v>
      </c>
      <c r="H221" s="70">
        <f t="shared" si="7"/>
        <v>0</v>
      </c>
    </row>
    <row r="222" spans="1:8" ht="19.5" customHeight="1">
      <c r="A222" s="71"/>
      <c r="B222" s="72"/>
      <c r="C222" s="72"/>
      <c r="D222" s="72">
        <f t="shared" si="6"/>
        <v>0</v>
      </c>
      <c r="E222" s="77" t="s">
        <v>1972</v>
      </c>
      <c r="F222" s="72">
        <f>SUM(F223:F238)</f>
        <v>0</v>
      </c>
      <c r="G222" s="72">
        <f>SUM(G223:G238)</f>
        <v>0</v>
      </c>
      <c r="H222" s="70">
        <f t="shared" si="7"/>
        <v>0</v>
      </c>
    </row>
    <row r="223" spans="1:8" ht="19.5" customHeight="1">
      <c r="A223" s="71"/>
      <c r="B223" s="72"/>
      <c r="C223" s="72"/>
      <c r="D223" s="72">
        <f t="shared" si="6"/>
        <v>0</v>
      </c>
      <c r="E223" s="77" t="s">
        <v>1973</v>
      </c>
      <c r="F223" s="80"/>
      <c r="G223" s="80"/>
      <c r="H223" s="70">
        <f t="shared" si="7"/>
        <v>0</v>
      </c>
    </row>
    <row r="224" spans="1:8" ht="19.5" customHeight="1">
      <c r="A224" s="71"/>
      <c r="B224" s="72"/>
      <c r="C224" s="72"/>
      <c r="D224" s="72">
        <f t="shared" si="6"/>
        <v>0</v>
      </c>
      <c r="E224" s="77" t="s">
        <v>1974</v>
      </c>
      <c r="F224" s="80"/>
      <c r="G224" s="80"/>
      <c r="H224" s="70">
        <f t="shared" si="7"/>
        <v>0</v>
      </c>
    </row>
    <row r="225" spans="1:8" ht="19.5" customHeight="1">
      <c r="A225" s="71"/>
      <c r="B225" s="72"/>
      <c r="C225" s="72"/>
      <c r="D225" s="72">
        <f t="shared" si="6"/>
        <v>0</v>
      </c>
      <c r="E225" s="77" t="s">
        <v>1975</v>
      </c>
      <c r="F225" s="80"/>
      <c r="G225" s="80"/>
      <c r="H225" s="70">
        <f t="shared" si="7"/>
        <v>0</v>
      </c>
    </row>
    <row r="226" spans="1:8" ht="19.5" customHeight="1">
      <c r="A226" s="71"/>
      <c r="B226" s="72"/>
      <c r="C226" s="72"/>
      <c r="D226" s="72">
        <f t="shared" si="6"/>
        <v>0</v>
      </c>
      <c r="E226" s="77" t="s">
        <v>1976</v>
      </c>
      <c r="F226" s="80"/>
      <c r="G226" s="80"/>
      <c r="H226" s="70">
        <f t="shared" si="7"/>
        <v>0</v>
      </c>
    </row>
    <row r="227" spans="1:8" ht="19.5" customHeight="1">
      <c r="A227" s="71"/>
      <c r="B227" s="72"/>
      <c r="C227" s="72"/>
      <c r="D227" s="72">
        <f t="shared" si="6"/>
        <v>0</v>
      </c>
      <c r="E227" s="77" t="s">
        <v>1977</v>
      </c>
      <c r="F227" s="80"/>
      <c r="G227" s="80"/>
      <c r="H227" s="70">
        <f t="shared" si="7"/>
        <v>0</v>
      </c>
    </row>
    <row r="228" spans="1:8" ht="19.5" customHeight="1">
      <c r="A228" s="71"/>
      <c r="B228" s="72"/>
      <c r="C228" s="72"/>
      <c r="D228" s="72">
        <f t="shared" si="6"/>
        <v>0</v>
      </c>
      <c r="E228" s="77" t="s">
        <v>1978</v>
      </c>
      <c r="F228" s="80"/>
      <c r="G228" s="80"/>
      <c r="H228" s="70">
        <f t="shared" si="7"/>
        <v>0</v>
      </c>
    </row>
    <row r="229" spans="1:8" ht="19.5" customHeight="1">
      <c r="A229" s="71"/>
      <c r="B229" s="72"/>
      <c r="C229" s="72"/>
      <c r="D229" s="72">
        <f t="shared" si="6"/>
        <v>0</v>
      </c>
      <c r="E229" s="77" t="s">
        <v>1979</v>
      </c>
      <c r="F229" s="80"/>
      <c r="G229" s="80"/>
      <c r="H229" s="70">
        <f t="shared" si="7"/>
        <v>0</v>
      </c>
    </row>
    <row r="230" spans="1:8" ht="19.5" customHeight="1">
      <c r="A230" s="71"/>
      <c r="B230" s="72"/>
      <c r="C230" s="72"/>
      <c r="D230" s="72">
        <f t="shared" si="6"/>
        <v>0</v>
      </c>
      <c r="E230" s="77" t="s">
        <v>1980</v>
      </c>
      <c r="F230" s="80"/>
      <c r="G230" s="80"/>
      <c r="H230" s="70">
        <f t="shared" si="7"/>
        <v>0</v>
      </c>
    </row>
    <row r="231" spans="1:8" ht="19.5" customHeight="1">
      <c r="A231" s="71"/>
      <c r="B231" s="72"/>
      <c r="C231" s="72"/>
      <c r="D231" s="72">
        <f t="shared" si="6"/>
        <v>0</v>
      </c>
      <c r="E231" s="77" t="s">
        <v>1981</v>
      </c>
      <c r="F231" s="80"/>
      <c r="G231" s="80"/>
      <c r="H231" s="70">
        <f t="shared" si="7"/>
        <v>0</v>
      </c>
    </row>
    <row r="232" spans="1:8" ht="19.5" customHeight="1">
      <c r="A232" s="71"/>
      <c r="B232" s="72"/>
      <c r="C232" s="72"/>
      <c r="D232" s="72">
        <f t="shared" si="6"/>
        <v>0</v>
      </c>
      <c r="E232" s="77" t="s">
        <v>1982</v>
      </c>
      <c r="F232" s="80"/>
      <c r="G232" s="80"/>
      <c r="H232" s="70">
        <f t="shared" si="7"/>
        <v>0</v>
      </c>
    </row>
    <row r="233" spans="1:8" ht="19.5" customHeight="1">
      <c r="A233" s="71"/>
      <c r="B233" s="72"/>
      <c r="C233" s="72"/>
      <c r="D233" s="72">
        <f t="shared" si="6"/>
        <v>0</v>
      </c>
      <c r="E233" s="77" t="s">
        <v>1983</v>
      </c>
      <c r="F233" s="80"/>
      <c r="G233" s="80"/>
      <c r="H233" s="70">
        <f t="shared" si="7"/>
        <v>0</v>
      </c>
    </row>
    <row r="234" spans="1:8" ht="19.5" customHeight="1">
      <c r="A234" s="71"/>
      <c r="B234" s="72"/>
      <c r="C234" s="72"/>
      <c r="D234" s="72">
        <f t="shared" si="6"/>
        <v>0</v>
      </c>
      <c r="E234" s="77" t="s">
        <v>1984</v>
      </c>
      <c r="F234" s="80"/>
      <c r="G234" s="80"/>
      <c r="H234" s="70">
        <f t="shared" si="7"/>
        <v>0</v>
      </c>
    </row>
    <row r="235" spans="1:8" ht="19.5" customHeight="1">
      <c r="A235" s="71"/>
      <c r="B235" s="72"/>
      <c r="C235" s="72"/>
      <c r="D235" s="72">
        <f t="shared" si="6"/>
        <v>0</v>
      </c>
      <c r="E235" s="77" t="s">
        <v>1985</v>
      </c>
      <c r="F235" s="80"/>
      <c r="G235" s="80"/>
      <c r="H235" s="70">
        <f t="shared" si="7"/>
        <v>0</v>
      </c>
    </row>
    <row r="236" spans="1:8" ht="19.5" customHeight="1">
      <c r="A236" s="71"/>
      <c r="B236" s="72"/>
      <c r="C236" s="72"/>
      <c r="D236" s="72">
        <f t="shared" si="6"/>
        <v>0</v>
      </c>
      <c r="E236" s="77" t="s">
        <v>1986</v>
      </c>
      <c r="F236" s="80"/>
      <c r="G236" s="80"/>
      <c r="H236" s="70">
        <f t="shared" si="7"/>
        <v>0</v>
      </c>
    </row>
    <row r="237" spans="1:8" ht="19.5" customHeight="1">
      <c r="A237" s="71"/>
      <c r="B237" s="72"/>
      <c r="C237" s="72"/>
      <c r="D237" s="72">
        <f t="shared" si="6"/>
        <v>0</v>
      </c>
      <c r="E237" s="77" t="s">
        <v>1987</v>
      </c>
      <c r="F237" s="80"/>
      <c r="G237" s="80"/>
      <c r="H237" s="70">
        <f t="shared" si="7"/>
        <v>0</v>
      </c>
    </row>
    <row r="238" spans="1:8" ht="19.5" customHeight="1">
      <c r="A238" s="71"/>
      <c r="B238" s="72"/>
      <c r="C238" s="72"/>
      <c r="D238" s="72">
        <f t="shared" si="6"/>
        <v>0</v>
      </c>
      <c r="E238" s="77" t="s">
        <v>1988</v>
      </c>
      <c r="F238" s="80"/>
      <c r="G238" s="80"/>
      <c r="H238" s="70">
        <f t="shared" si="7"/>
        <v>0</v>
      </c>
    </row>
    <row r="239" spans="1:8" ht="19.5" customHeight="1">
      <c r="A239" s="71"/>
      <c r="B239" s="72"/>
      <c r="C239" s="72"/>
      <c r="D239" s="72">
        <f t="shared" si="6"/>
        <v>0</v>
      </c>
      <c r="E239" s="79" t="s">
        <v>1989</v>
      </c>
      <c r="F239" s="70">
        <f>SUM(F240,F253)</f>
        <v>0</v>
      </c>
      <c r="G239" s="70">
        <f>SUM(G240,G253)</f>
        <v>0</v>
      </c>
      <c r="H239" s="70">
        <f t="shared" si="7"/>
        <v>0</v>
      </c>
    </row>
    <row r="240" spans="1:8" ht="19.5" customHeight="1">
      <c r="A240" s="71"/>
      <c r="B240" s="72"/>
      <c r="C240" s="72"/>
      <c r="D240" s="72">
        <f t="shared" si="6"/>
        <v>0</v>
      </c>
      <c r="E240" s="77" t="s">
        <v>1990</v>
      </c>
      <c r="F240" s="72">
        <f>SUM(F241:F252)</f>
        <v>0</v>
      </c>
      <c r="G240" s="72">
        <f>SUM(G241:G252)</f>
        <v>0</v>
      </c>
      <c r="H240" s="70">
        <f t="shared" si="7"/>
        <v>0</v>
      </c>
    </row>
    <row r="241" spans="1:8" ht="19.5" customHeight="1">
      <c r="A241" s="71"/>
      <c r="B241" s="72"/>
      <c r="C241" s="72"/>
      <c r="D241" s="72">
        <f t="shared" si="6"/>
        <v>0</v>
      </c>
      <c r="E241" s="77" t="s">
        <v>1991</v>
      </c>
      <c r="F241" s="80"/>
      <c r="G241" s="80"/>
      <c r="H241" s="70">
        <f t="shared" si="7"/>
        <v>0</v>
      </c>
    </row>
    <row r="242" spans="1:8" ht="19.5" customHeight="1">
      <c r="A242" s="71"/>
      <c r="B242" s="72"/>
      <c r="C242" s="72"/>
      <c r="D242" s="72">
        <f t="shared" si="6"/>
        <v>0</v>
      </c>
      <c r="E242" s="77" t="s">
        <v>1992</v>
      </c>
      <c r="F242" s="80"/>
      <c r="G242" s="80"/>
      <c r="H242" s="70">
        <f t="shared" si="7"/>
        <v>0</v>
      </c>
    </row>
    <row r="243" spans="1:8" ht="19.5" customHeight="1">
      <c r="A243" s="71"/>
      <c r="B243" s="72"/>
      <c r="C243" s="72"/>
      <c r="D243" s="72">
        <f t="shared" si="6"/>
        <v>0</v>
      </c>
      <c r="E243" s="77" t="s">
        <v>1993</v>
      </c>
      <c r="F243" s="80"/>
      <c r="G243" s="80"/>
      <c r="H243" s="70">
        <f t="shared" si="7"/>
        <v>0</v>
      </c>
    </row>
    <row r="244" spans="1:8" ht="19.5" customHeight="1">
      <c r="A244" s="71"/>
      <c r="B244" s="72"/>
      <c r="C244" s="72"/>
      <c r="D244" s="72">
        <f t="shared" si="6"/>
        <v>0</v>
      </c>
      <c r="E244" s="77" t="s">
        <v>1994</v>
      </c>
      <c r="F244" s="80"/>
      <c r="G244" s="80"/>
      <c r="H244" s="70">
        <f t="shared" si="7"/>
        <v>0</v>
      </c>
    </row>
    <row r="245" spans="1:8" ht="19.5" customHeight="1">
      <c r="A245" s="71"/>
      <c r="B245" s="72"/>
      <c r="C245" s="72"/>
      <c r="D245" s="72">
        <f t="shared" si="6"/>
        <v>0</v>
      </c>
      <c r="E245" s="77" t="s">
        <v>1995</v>
      </c>
      <c r="F245" s="80"/>
      <c r="G245" s="80"/>
      <c r="H245" s="70">
        <f t="shared" si="7"/>
        <v>0</v>
      </c>
    </row>
    <row r="246" spans="1:8" ht="19.5" customHeight="1">
      <c r="A246" s="71"/>
      <c r="B246" s="72"/>
      <c r="C246" s="72"/>
      <c r="D246" s="72">
        <f t="shared" si="6"/>
        <v>0</v>
      </c>
      <c r="E246" s="77" t="s">
        <v>1996</v>
      </c>
      <c r="F246" s="80"/>
      <c r="G246" s="80"/>
      <c r="H246" s="70">
        <f t="shared" si="7"/>
        <v>0</v>
      </c>
    </row>
    <row r="247" spans="1:8" ht="19.5" customHeight="1">
      <c r="A247" s="71"/>
      <c r="B247" s="72"/>
      <c r="C247" s="72"/>
      <c r="D247" s="72">
        <f t="shared" si="6"/>
        <v>0</v>
      </c>
      <c r="E247" s="77" t="s">
        <v>1997</v>
      </c>
      <c r="F247" s="80"/>
      <c r="G247" s="80"/>
      <c r="H247" s="70">
        <f t="shared" si="7"/>
        <v>0</v>
      </c>
    </row>
    <row r="248" spans="1:8" ht="19.5" customHeight="1">
      <c r="A248" s="71"/>
      <c r="B248" s="72"/>
      <c r="C248" s="72"/>
      <c r="D248" s="72">
        <f t="shared" si="6"/>
        <v>0</v>
      </c>
      <c r="E248" s="77" t="s">
        <v>1998</v>
      </c>
      <c r="F248" s="80"/>
      <c r="G248" s="80"/>
      <c r="H248" s="70">
        <f t="shared" si="7"/>
        <v>0</v>
      </c>
    </row>
    <row r="249" spans="1:8" ht="19.5" customHeight="1">
      <c r="A249" s="71"/>
      <c r="B249" s="72"/>
      <c r="C249" s="72"/>
      <c r="D249" s="72">
        <f t="shared" si="6"/>
        <v>0</v>
      </c>
      <c r="E249" s="77" t="s">
        <v>1999</v>
      </c>
      <c r="F249" s="80"/>
      <c r="G249" s="80"/>
      <c r="H249" s="70">
        <f t="shared" si="7"/>
        <v>0</v>
      </c>
    </row>
    <row r="250" spans="1:8" ht="19.5" customHeight="1">
      <c r="A250" s="71"/>
      <c r="B250" s="72"/>
      <c r="C250" s="72"/>
      <c r="D250" s="72">
        <f t="shared" si="6"/>
        <v>0</v>
      </c>
      <c r="E250" s="77" t="s">
        <v>2000</v>
      </c>
      <c r="F250" s="80"/>
      <c r="G250" s="80"/>
      <c r="H250" s="70">
        <f t="shared" si="7"/>
        <v>0</v>
      </c>
    </row>
    <row r="251" spans="1:8" ht="19.5" customHeight="1">
      <c r="A251" s="71"/>
      <c r="B251" s="72"/>
      <c r="C251" s="72"/>
      <c r="D251" s="72">
        <f t="shared" si="6"/>
        <v>0</v>
      </c>
      <c r="E251" s="77" t="s">
        <v>2001</v>
      </c>
      <c r="F251" s="80"/>
      <c r="G251" s="80"/>
      <c r="H251" s="70">
        <f t="shared" si="7"/>
        <v>0</v>
      </c>
    </row>
    <row r="252" spans="1:8" ht="19.5" customHeight="1">
      <c r="A252" s="71"/>
      <c r="B252" s="72"/>
      <c r="C252" s="72"/>
      <c r="D252" s="72">
        <f t="shared" si="6"/>
        <v>0</v>
      </c>
      <c r="E252" s="77" t="s">
        <v>2002</v>
      </c>
      <c r="F252" s="80"/>
      <c r="G252" s="80"/>
      <c r="H252" s="70">
        <f t="shared" si="7"/>
        <v>0</v>
      </c>
    </row>
    <row r="253" spans="1:8" ht="19.5" customHeight="1">
      <c r="A253" s="71"/>
      <c r="B253" s="72"/>
      <c r="C253" s="72"/>
      <c r="D253" s="72">
        <f t="shared" si="6"/>
        <v>0</v>
      </c>
      <c r="E253" s="77" t="s">
        <v>2003</v>
      </c>
      <c r="F253" s="72">
        <f>SUM(F254:F259)</f>
        <v>0</v>
      </c>
      <c r="G253" s="72">
        <f>SUM(G254:G259)</f>
        <v>0</v>
      </c>
      <c r="H253" s="70">
        <f t="shared" si="7"/>
        <v>0</v>
      </c>
    </row>
    <row r="254" spans="1:8" ht="19.5" customHeight="1">
      <c r="A254" s="71"/>
      <c r="B254" s="72"/>
      <c r="C254" s="72"/>
      <c r="D254" s="72">
        <f t="shared" si="6"/>
        <v>0</v>
      </c>
      <c r="E254" s="77" t="s">
        <v>2004</v>
      </c>
      <c r="F254" s="80"/>
      <c r="G254" s="80"/>
      <c r="H254" s="70">
        <f t="shared" si="7"/>
        <v>0</v>
      </c>
    </row>
    <row r="255" spans="1:8" ht="19.5" customHeight="1">
      <c r="A255" s="71"/>
      <c r="B255" s="72"/>
      <c r="C255" s="72"/>
      <c r="D255" s="72">
        <f t="shared" si="6"/>
        <v>0</v>
      </c>
      <c r="E255" s="77" t="s">
        <v>2005</v>
      </c>
      <c r="F255" s="80"/>
      <c r="G255" s="80"/>
      <c r="H255" s="70">
        <f t="shared" si="7"/>
        <v>0</v>
      </c>
    </row>
    <row r="256" spans="1:8" ht="19.5" customHeight="1">
      <c r="A256" s="71"/>
      <c r="B256" s="72"/>
      <c r="C256" s="72"/>
      <c r="D256" s="72">
        <f t="shared" si="6"/>
        <v>0</v>
      </c>
      <c r="E256" s="77" t="s">
        <v>2006</v>
      </c>
      <c r="F256" s="80"/>
      <c r="G256" s="80"/>
      <c r="H256" s="70">
        <f t="shared" si="7"/>
        <v>0</v>
      </c>
    </row>
    <row r="257" spans="1:8" ht="19.5" customHeight="1">
      <c r="A257" s="71"/>
      <c r="B257" s="72"/>
      <c r="C257" s="72"/>
      <c r="D257" s="72">
        <f t="shared" si="6"/>
        <v>0</v>
      </c>
      <c r="E257" s="77" t="s">
        <v>2007</v>
      </c>
      <c r="F257" s="80"/>
      <c r="G257" s="80"/>
      <c r="H257" s="70">
        <f t="shared" si="7"/>
        <v>0</v>
      </c>
    </row>
    <row r="258" spans="1:8" ht="19.5" customHeight="1">
      <c r="A258" s="71"/>
      <c r="B258" s="72"/>
      <c r="C258" s="72"/>
      <c r="D258" s="72">
        <f t="shared" si="6"/>
        <v>0</v>
      </c>
      <c r="E258" s="77" t="s">
        <v>2008</v>
      </c>
      <c r="F258" s="80"/>
      <c r="G258" s="80"/>
      <c r="H258" s="70">
        <f t="shared" si="7"/>
        <v>0</v>
      </c>
    </row>
    <row r="259" spans="1:8" ht="19.5" customHeight="1">
      <c r="A259" s="71"/>
      <c r="B259" s="72"/>
      <c r="C259" s="72"/>
      <c r="D259" s="72">
        <f t="shared" si="6"/>
        <v>0</v>
      </c>
      <c r="E259" s="77" t="s">
        <v>2009</v>
      </c>
      <c r="F259" s="80"/>
      <c r="G259" s="80"/>
      <c r="H259" s="70">
        <f t="shared" si="7"/>
        <v>0</v>
      </c>
    </row>
    <row r="260" spans="1:8" ht="19.5" customHeight="1">
      <c r="A260" s="70" t="s">
        <v>2010</v>
      </c>
      <c r="B260" s="70">
        <f>SUM(B6:B14,B20:B22,B25:B27,B30:B36)</f>
        <v>16909</v>
      </c>
      <c r="C260" s="70">
        <f>SUM(C6:C14,C20:C22,C25:C27,C30:C36)</f>
        <v>1448</v>
      </c>
      <c r="D260" s="70">
        <f t="shared" si="6"/>
        <v>-15461</v>
      </c>
      <c r="E260" s="70" t="s">
        <v>2011</v>
      </c>
      <c r="F260" s="70">
        <f>SUM(F6,F22,F34,F45,F100,F124,F168,F173,F177,F203,F221,F239)</f>
        <v>3999</v>
      </c>
      <c r="G260" s="70">
        <f>SUM(G6,G22,G34,G45,G100,G124,G168,G173,G177,G203,G221,G239)</f>
        <v>8928</v>
      </c>
      <c r="H260" s="70">
        <f t="shared" si="7"/>
        <v>4929</v>
      </c>
    </row>
    <row r="261" spans="1:8" ht="19.5" customHeight="1">
      <c r="A261" s="84" t="s">
        <v>1731</v>
      </c>
      <c r="B261" s="70">
        <f>SUM(B262:B262)</f>
        <v>0</v>
      </c>
      <c r="C261" s="70">
        <f>SUM(C262:C262)</f>
        <v>480</v>
      </c>
      <c r="D261" s="70">
        <f t="shared" si="6"/>
        <v>480</v>
      </c>
      <c r="E261" s="84" t="s">
        <v>1732</v>
      </c>
      <c r="F261" s="70">
        <f>SUM(F262:F262)</f>
        <v>0</v>
      </c>
      <c r="G261" s="70">
        <f>SUM(G262:G262)</f>
        <v>0</v>
      </c>
      <c r="H261" s="70">
        <f t="shared" si="7"/>
        <v>0</v>
      </c>
    </row>
    <row r="262" spans="1:8" ht="19.5" customHeight="1">
      <c r="A262" s="78" t="s">
        <v>2012</v>
      </c>
      <c r="B262" s="80">
        <f>SUM(B263:B264)</f>
        <v>0</v>
      </c>
      <c r="C262" s="80">
        <f>SUM(C263:C264)</f>
        <v>480</v>
      </c>
      <c r="D262" s="72">
        <f t="shared" si="6"/>
        <v>480</v>
      </c>
      <c r="E262" s="78" t="s">
        <v>2013</v>
      </c>
      <c r="F262" s="72">
        <f>SUM(F263:F264)</f>
        <v>0</v>
      </c>
      <c r="G262" s="72">
        <f>SUM(G263:G264)</f>
        <v>0</v>
      </c>
      <c r="H262" s="70">
        <f t="shared" si="7"/>
        <v>0</v>
      </c>
    </row>
    <row r="263" spans="1:8" ht="19.5" customHeight="1">
      <c r="A263" s="78" t="s">
        <v>2014</v>
      </c>
      <c r="B263" s="80"/>
      <c r="C263" s="80">
        <v>480</v>
      </c>
      <c r="D263" s="72">
        <f aca="true" t="shared" si="8" ref="D263:D271">C263-B263</f>
        <v>480</v>
      </c>
      <c r="E263" s="78" t="s">
        <v>2015</v>
      </c>
      <c r="F263" s="80"/>
      <c r="G263" s="80"/>
      <c r="H263" s="70">
        <f aca="true" t="shared" si="9" ref="H263:H271">G263-F263</f>
        <v>0</v>
      </c>
    </row>
    <row r="264" spans="1:8" ht="19.5" customHeight="1">
      <c r="A264" s="78" t="s">
        <v>2016</v>
      </c>
      <c r="B264" s="80"/>
      <c r="C264" s="80"/>
      <c r="D264" s="72">
        <f t="shared" si="8"/>
        <v>0</v>
      </c>
      <c r="E264" s="78" t="s">
        <v>2017</v>
      </c>
      <c r="F264" s="80"/>
      <c r="G264" s="80"/>
      <c r="H264" s="70">
        <f t="shared" si="9"/>
        <v>0</v>
      </c>
    </row>
    <row r="265" spans="1:8" ht="19.5" customHeight="1">
      <c r="A265" s="85" t="s">
        <v>2478</v>
      </c>
      <c r="B265" s="69"/>
      <c r="C265" s="69"/>
      <c r="D265" s="72">
        <f t="shared" si="8"/>
        <v>0</v>
      </c>
      <c r="E265" s="84" t="s">
        <v>2517</v>
      </c>
      <c r="F265" s="70">
        <v>12910</v>
      </c>
      <c r="G265" s="70"/>
      <c r="H265" s="70">
        <f t="shared" si="9"/>
        <v>-12910</v>
      </c>
    </row>
    <row r="266" spans="1:8" ht="19.5" customHeight="1">
      <c r="A266" s="85" t="s">
        <v>2018</v>
      </c>
      <c r="B266" s="70">
        <f>SUM(B267:B267)</f>
        <v>0</v>
      </c>
      <c r="C266" s="70">
        <f>SUM(C267:C267)</f>
        <v>0</v>
      </c>
      <c r="D266" s="72">
        <f t="shared" si="8"/>
        <v>0</v>
      </c>
      <c r="E266" s="84" t="s">
        <v>2475</v>
      </c>
      <c r="F266" s="69"/>
      <c r="G266" s="69"/>
      <c r="H266" s="70">
        <f t="shared" si="9"/>
        <v>0</v>
      </c>
    </row>
    <row r="267" spans="1:8" ht="19.5" customHeight="1">
      <c r="A267" s="86" t="s">
        <v>2019</v>
      </c>
      <c r="B267" s="80"/>
      <c r="C267" s="80"/>
      <c r="D267" s="72">
        <f t="shared" si="8"/>
        <v>0</v>
      </c>
      <c r="E267" s="87" t="s">
        <v>2020</v>
      </c>
      <c r="F267" s="72">
        <f>SUM(F268:F270)</f>
        <v>0</v>
      </c>
      <c r="G267" s="72">
        <f>SUM(G268:G270)</f>
        <v>0</v>
      </c>
      <c r="H267" s="70">
        <f t="shared" si="9"/>
        <v>0</v>
      </c>
    </row>
    <row r="268" spans="1:8" ht="19.5" customHeight="1">
      <c r="A268" s="88" t="s">
        <v>2479</v>
      </c>
      <c r="B268" s="70">
        <f>SUM(B269:B269)</f>
        <v>0</v>
      </c>
      <c r="C268" s="70">
        <f>SUM(C269:C269)</f>
        <v>7000</v>
      </c>
      <c r="D268" s="70">
        <f t="shared" si="8"/>
        <v>7000</v>
      </c>
      <c r="E268" s="89" t="s">
        <v>2021</v>
      </c>
      <c r="F268" s="80"/>
      <c r="G268" s="80"/>
      <c r="H268" s="70">
        <f t="shared" si="9"/>
        <v>0</v>
      </c>
    </row>
    <row r="269" spans="1:8" ht="19.5" customHeight="1">
      <c r="A269" s="86" t="s">
        <v>2022</v>
      </c>
      <c r="B269" s="80">
        <f>B270</f>
        <v>0</v>
      </c>
      <c r="C269" s="80">
        <f>C270</f>
        <v>7000</v>
      </c>
      <c r="D269" s="72">
        <f t="shared" si="8"/>
        <v>7000</v>
      </c>
      <c r="E269" s="89" t="s">
        <v>2023</v>
      </c>
      <c r="F269" s="80"/>
      <c r="G269" s="80"/>
      <c r="H269" s="70">
        <f t="shared" si="9"/>
        <v>0</v>
      </c>
    </row>
    <row r="270" spans="1:8" ht="19.5" customHeight="1">
      <c r="A270" s="87" t="s">
        <v>2028</v>
      </c>
      <c r="B270" s="80"/>
      <c r="C270" s="80">
        <v>7000</v>
      </c>
      <c r="D270" s="72">
        <f t="shared" si="8"/>
        <v>7000</v>
      </c>
      <c r="E270" s="89" t="s">
        <v>2024</v>
      </c>
      <c r="F270" s="80"/>
      <c r="G270" s="80"/>
      <c r="H270" s="70">
        <f t="shared" si="9"/>
        <v>0</v>
      </c>
    </row>
    <row r="271" spans="1:8" ht="19.5" customHeight="1">
      <c r="A271" s="70" t="s">
        <v>2025</v>
      </c>
      <c r="B271" s="69">
        <f>SUM(B260,B261,B265,B266,B268)</f>
        <v>16909</v>
      </c>
      <c r="C271" s="69">
        <f>SUM(C260,C261,C265,C266,C268)</f>
        <v>8928</v>
      </c>
      <c r="D271" s="70">
        <f t="shared" si="8"/>
        <v>-7981</v>
      </c>
      <c r="E271" s="70" t="s">
        <v>2026</v>
      </c>
      <c r="F271" s="69">
        <f>SUM(F260,F261,F265,F266,F267)</f>
        <v>16909</v>
      </c>
      <c r="G271" s="69">
        <f>SUM(G260,G261,G265,G266,G267)</f>
        <v>8928</v>
      </c>
      <c r="H271" s="70">
        <f t="shared" si="9"/>
        <v>-7981</v>
      </c>
    </row>
  </sheetData>
  <mergeCells count="4">
    <mergeCell ref="A2:H2"/>
    <mergeCell ref="E4:H4"/>
    <mergeCell ref="G3:H3"/>
    <mergeCell ref="A4:D4"/>
  </mergeCells>
  <printOptions horizontalCentered="1" verticalCentered="1"/>
  <pageMargins left="0.5511811023622047" right="0.15748031496062992" top="0.7874015748031497" bottom="0.5905511811023623" header="0.5118110236220472" footer="0.5118110236220472"/>
  <pageSetup orientation="portrait" paperSize="9" scale="55" r:id="rId1"/>
</worksheet>
</file>

<file path=xl/worksheets/sheet6.xml><?xml version="1.0" encoding="utf-8"?>
<worksheet xmlns="http://schemas.openxmlformats.org/spreadsheetml/2006/main" xmlns:r="http://schemas.openxmlformats.org/officeDocument/2006/relationships">
  <dimension ref="A1:H29"/>
  <sheetViews>
    <sheetView zoomScaleSheetLayoutView="100" workbookViewId="0" topLeftCell="A1">
      <selection activeCell="J19" sqref="J19"/>
    </sheetView>
  </sheetViews>
  <sheetFormatPr defaultColWidth="9.00390625" defaultRowHeight="14.25"/>
  <cols>
    <col min="1" max="1" width="36.875" style="0" customWidth="1"/>
    <col min="2" max="2" width="11.50390625" style="0" customWidth="1"/>
    <col min="3" max="3" width="10.50390625" style="0" customWidth="1"/>
    <col min="4" max="4" width="15.25390625" style="0" customWidth="1"/>
    <col min="5" max="5" width="37.125" style="0" customWidth="1"/>
    <col min="6" max="6" width="10.75390625" style="0" customWidth="1"/>
    <col min="7" max="7" width="11.125" style="0" customWidth="1"/>
    <col min="8" max="8" width="14.75390625" style="0" customWidth="1"/>
  </cols>
  <sheetData>
    <row r="1" spans="1:7" ht="21.75" customHeight="1">
      <c r="A1" s="1" t="s">
        <v>2088</v>
      </c>
      <c r="B1" s="1"/>
      <c r="C1" s="1"/>
      <c r="D1" s="1"/>
      <c r="E1" s="1"/>
      <c r="F1" s="1"/>
      <c r="G1" s="91"/>
    </row>
    <row r="2" spans="1:8" ht="21.75" customHeight="1">
      <c r="A2" s="136" t="s">
        <v>2541</v>
      </c>
      <c r="B2" s="136"/>
      <c r="C2" s="136"/>
      <c r="D2" s="136"/>
      <c r="E2" s="136"/>
      <c r="F2" s="136"/>
      <c r="G2" s="136"/>
      <c r="H2" s="136"/>
    </row>
    <row r="3" spans="1:8" ht="21.75" customHeight="1">
      <c r="A3" s="2"/>
      <c r="B3" s="1"/>
      <c r="C3" s="1"/>
      <c r="D3" s="1"/>
      <c r="E3" s="1"/>
      <c r="F3" s="3"/>
      <c r="G3" s="138" t="s">
        <v>707</v>
      </c>
      <c r="H3" s="139"/>
    </row>
    <row r="4" spans="1:8" ht="18" customHeight="1">
      <c r="A4" s="137" t="s">
        <v>2481</v>
      </c>
      <c r="B4" s="137"/>
      <c r="C4" s="4"/>
      <c r="D4" s="4"/>
      <c r="E4" s="137" t="s">
        <v>2482</v>
      </c>
      <c r="F4" s="137"/>
      <c r="G4" s="4"/>
      <c r="H4" s="5"/>
    </row>
    <row r="5" spans="1:8" ht="18" customHeight="1">
      <c r="A5" s="6" t="s">
        <v>2483</v>
      </c>
      <c r="B5" s="7" t="s">
        <v>2408</v>
      </c>
      <c r="C5" s="7" t="s">
        <v>705</v>
      </c>
      <c r="D5" s="7" t="s">
        <v>702</v>
      </c>
      <c r="E5" s="6" t="s">
        <v>2483</v>
      </c>
      <c r="F5" s="7" t="s">
        <v>2408</v>
      </c>
      <c r="G5" s="7" t="s">
        <v>705</v>
      </c>
      <c r="H5" s="7" t="s">
        <v>702</v>
      </c>
    </row>
    <row r="6" spans="1:8" ht="18" customHeight="1">
      <c r="A6" s="8" t="s">
        <v>2484</v>
      </c>
      <c r="B6" s="9">
        <f>SUM(B7:B8)</f>
        <v>40</v>
      </c>
      <c r="C6" s="9">
        <f>SUM(C7:C8)</f>
        <v>40</v>
      </c>
      <c r="D6" s="9">
        <f>C6-B6</f>
        <v>0</v>
      </c>
      <c r="E6" s="10" t="s">
        <v>2485</v>
      </c>
      <c r="F6" s="9">
        <f>SUM(F7,F12,F13,F14,F18)</f>
        <v>40</v>
      </c>
      <c r="G6" s="9">
        <f>SUM(G7,G12,G13,G14,G18)</f>
        <v>40</v>
      </c>
      <c r="H6" s="9">
        <f>F6-G6</f>
        <v>0</v>
      </c>
    </row>
    <row r="7" spans="1:8" ht="18" customHeight="1">
      <c r="A7" s="11" t="s">
        <v>2486</v>
      </c>
      <c r="B7" s="9"/>
      <c r="C7" s="9"/>
      <c r="D7" s="9">
        <f aca="true" t="shared" si="0" ref="D7:D29">C7-B7</f>
        <v>0</v>
      </c>
      <c r="E7" s="12" t="s">
        <v>2487</v>
      </c>
      <c r="F7" s="9">
        <f>SUM(F8:F11)</f>
        <v>0</v>
      </c>
      <c r="G7" s="9">
        <f>SUM(G8:G11)</f>
        <v>0</v>
      </c>
      <c r="H7" s="9">
        <f aca="true" t="shared" si="1" ref="H7:H29">F7-G7</f>
        <v>0</v>
      </c>
    </row>
    <row r="8" spans="1:8" ht="18" customHeight="1">
      <c r="A8" s="11" t="s">
        <v>2488</v>
      </c>
      <c r="B8" s="9">
        <v>40</v>
      </c>
      <c r="C8" s="9">
        <v>40</v>
      </c>
      <c r="D8" s="9">
        <f t="shared" si="0"/>
        <v>0</v>
      </c>
      <c r="E8" s="12" t="s">
        <v>2489</v>
      </c>
      <c r="F8" s="9"/>
      <c r="G8" s="5"/>
      <c r="H8" s="9">
        <f t="shared" si="1"/>
        <v>0</v>
      </c>
    </row>
    <row r="9" spans="1:8" ht="18" customHeight="1">
      <c r="A9" s="8" t="s">
        <v>2490</v>
      </c>
      <c r="B9" s="9">
        <f>SUM(B10:B13)</f>
        <v>0</v>
      </c>
      <c r="C9" s="9">
        <f>SUM(C10:C13)</f>
        <v>0</v>
      </c>
      <c r="D9" s="9">
        <f t="shared" si="0"/>
        <v>0</v>
      </c>
      <c r="E9" s="14" t="s">
        <v>2491</v>
      </c>
      <c r="F9" s="9"/>
      <c r="G9" s="5"/>
      <c r="H9" s="9">
        <f t="shared" si="1"/>
        <v>0</v>
      </c>
    </row>
    <row r="10" spans="1:8" ht="18" customHeight="1">
      <c r="A10" s="11" t="s">
        <v>2492</v>
      </c>
      <c r="B10" s="9"/>
      <c r="C10" s="9"/>
      <c r="D10" s="9">
        <f t="shared" si="0"/>
        <v>0</v>
      </c>
      <c r="E10" s="12" t="s">
        <v>2493</v>
      </c>
      <c r="F10" s="9"/>
      <c r="G10" s="5"/>
      <c r="H10" s="9">
        <f t="shared" si="1"/>
        <v>0</v>
      </c>
    </row>
    <row r="11" spans="1:8" ht="18" customHeight="1">
      <c r="A11" s="11" t="s">
        <v>2494</v>
      </c>
      <c r="B11" s="9"/>
      <c r="C11" s="9"/>
      <c r="D11" s="9">
        <f t="shared" si="0"/>
        <v>0</v>
      </c>
      <c r="E11" s="12" t="s">
        <v>2495</v>
      </c>
      <c r="F11" s="9"/>
      <c r="G11" s="5"/>
      <c r="H11" s="9">
        <f t="shared" si="1"/>
        <v>0</v>
      </c>
    </row>
    <row r="12" spans="1:8" ht="18" customHeight="1">
      <c r="A12" s="11" t="s">
        <v>2496</v>
      </c>
      <c r="B12" s="9"/>
      <c r="C12" s="9"/>
      <c r="D12" s="9">
        <f t="shared" si="0"/>
        <v>0</v>
      </c>
      <c r="E12" s="12" t="s">
        <v>2497</v>
      </c>
      <c r="F12" s="9"/>
      <c r="G12" s="5"/>
      <c r="H12" s="9">
        <f t="shared" si="1"/>
        <v>0</v>
      </c>
    </row>
    <row r="13" spans="1:8" ht="18" customHeight="1">
      <c r="A13" s="11" t="s">
        <v>2498</v>
      </c>
      <c r="B13" s="9"/>
      <c r="C13" s="9"/>
      <c r="D13" s="9">
        <f t="shared" si="0"/>
        <v>0</v>
      </c>
      <c r="E13" s="12" t="s">
        <v>2499</v>
      </c>
      <c r="F13" s="9"/>
      <c r="G13" s="5"/>
      <c r="H13" s="9">
        <f t="shared" si="1"/>
        <v>0</v>
      </c>
    </row>
    <row r="14" spans="1:8" ht="18" customHeight="1">
      <c r="A14" s="8" t="s">
        <v>2500</v>
      </c>
      <c r="B14" s="9">
        <f>SUM(B15:B18)</f>
        <v>0</v>
      </c>
      <c r="C14" s="9">
        <f>SUM(C15:C18)</f>
        <v>0</v>
      </c>
      <c r="D14" s="9">
        <f t="shared" si="0"/>
        <v>0</v>
      </c>
      <c r="E14" s="12" t="s">
        <v>2501</v>
      </c>
      <c r="F14" s="9">
        <f>SUM(F15:F15)</f>
        <v>40</v>
      </c>
      <c r="G14" s="9">
        <f>SUM(G15:G15)</f>
        <v>40</v>
      </c>
      <c r="H14" s="9">
        <f t="shared" si="1"/>
        <v>0</v>
      </c>
    </row>
    <row r="15" spans="1:8" ht="18" customHeight="1">
      <c r="A15" s="11" t="s">
        <v>2502</v>
      </c>
      <c r="B15" s="9"/>
      <c r="C15" s="9"/>
      <c r="D15" s="9">
        <f t="shared" si="0"/>
        <v>0</v>
      </c>
      <c r="E15" s="12" t="s">
        <v>2503</v>
      </c>
      <c r="F15" s="9">
        <v>40</v>
      </c>
      <c r="G15" s="13">
        <v>40</v>
      </c>
      <c r="H15" s="9">
        <f t="shared" si="1"/>
        <v>0</v>
      </c>
    </row>
    <row r="16" spans="1:8" ht="18" customHeight="1">
      <c r="A16" s="11" t="s">
        <v>2504</v>
      </c>
      <c r="B16" s="9"/>
      <c r="C16" s="9"/>
      <c r="D16" s="9">
        <f t="shared" si="0"/>
        <v>0</v>
      </c>
      <c r="E16" s="15"/>
      <c r="F16" s="9"/>
      <c r="G16" s="5"/>
      <c r="H16" s="9">
        <f t="shared" si="1"/>
        <v>0</v>
      </c>
    </row>
    <row r="17" spans="1:8" ht="18" customHeight="1">
      <c r="A17" s="11" t="s">
        <v>2505</v>
      </c>
      <c r="B17" s="9"/>
      <c r="C17" s="9"/>
      <c r="D17" s="9">
        <f t="shared" si="0"/>
        <v>0</v>
      </c>
      <c r="E17" s="15"/>
      <c r="F17" s="9"/>
      <c r="G17" s="5"/>
      <c r="H17" s="9">
        <f t="shared" si="1"/>
        <v>0</v>
      </c>
    </row>
    <row r="18" spans="1:8" ht="18" customHeight="1">
      <c r="A18" s="11" t="s">
        <v>2506</v>
      </c>
      <c r="B18" s="9"/>
      <c r="C18" s="9"/>
      <c r="D18" s="9">
        <f t="shared" si="0"/>
        <v>0</v>
      </c>
      <c r="E18" s="15"/>
      <c r="F18" s="9"/>
      <c r="G18" s="5"/>
      <c r="H18" s="9">
        <f t="shared" si="1"/>
        <v>0</v>
      </c>
    </row>
    <row r="19" spans="1:8" ht="18" customHeight="1">
      <c r="A19" s="8" t="s">
        <v>2507</v>
      </c>
      <c r="B19" s="9">
        <f>SUM(B20:B22)</f>
        <v>0</v>
      </c>
      <c r="C19" s="9">
        <f>SUM(C20:C22)</f>
        <v>0</v>
      </c>
      <c r="D19" s="9">
        <f t="shared" si="0"/>
        <v>0</v>
      </c>
      <c r="E19" s="12"/>
      <c r="F19" s="16"/>
      <c r="G19" s="5"/>
      <c r="H19" s="9">
        <f t="shared" si="1"/>
        <v>0</v>
      </c>
    </row>
    <row r="20" spans="1:8" ht="18" customHeight="1">
      <c r="A20" s="11" t="s">
        <v>2508</v>
      </c>
      <c r="B20" s="9"/>
      <c r="C20" s="9"/>
      <c r="D20" s="9">
        <f t="shared" si="0"/>
        <v>0</v>
      </c>
      <c r="E20" s="17"/>
      <c r="F20" s="16"/>
      <c r="G20" s="5"/>
      <c r="H20" s="9">
        <f t="shared" si="1"/>
        <v>0</v>
      </c>
    </row>
    <row r="21" spans="1:8" ht="18" customHeight="1">
      <c r="A21" s="11" t="s">
        <v>2509</v>
      </c>
      <c r="B21" s="9"/>
      <c r="C21" s="9"/>
      <c r="D21" s="9">
        <f t="shared" si="0"/>
        <v>0</v>
      </c>
      <c r="E21" s="18"/>
      <c r="F21" s="16"/>
      <c r="G21" s="5"/>
      <c r="H21" s="9">
        <f t="shared" si="1"/>
        <v>0</v>
      </c>
    </row>
    <row r="22" spans="1:8" ht="18" customHeight="1">
      <c r="A22" s="11" t="s">
        <v>2510</v>
      </c>
      <c r="B22" s="9"/>
      <c r="C22" s="9"/>
      <c r="D22" s="9">
        <f t="shared" si="0"/>
        <v>0</v>
      </c>
      <c r="E22" s="19" t="s">
        <v>2511</v>
      </c>
      <c r="F22" s="16">
        <f>SUM(F6)</f>
        <v>40</v>
      </c>
      <c r="G22" s="16">
        <f>SUM(G6)</f>
        <v>40</v>
      </c>
      <c r="H22" s="9">
        <f t="shared" si="1"/>
        <v>0</v>
      </c>
    </row>
    <row r="23" spans="1:8" ht="18" customHeight="1">
      <c r="A23" s="8" t="s">
        <v>2512</v>
      </c>
      <c r="B23" s="9">
        <f>SUM(B24)</f>
        <v>0</v>
      </c>
      <c r="C23" s="9">
        <f>SUM(C24)</f>
        <v>0</v>
      </c>
      <c r="D23" s="9">
        <f t="shared" si="0"/>
        <v>0</v>
      </c>
      <c r="E23" s="18"/>
      <c r="F23" s="16"/>
      <c r="G23" s="5"/>
      <c r="H23" s="9">
        <f t="shared" si="1"/>
        <v>0</v>
      </c>
    </row>
    <row r="24" spans="1:8" ht="18" customHeight="1">
      <c r="A24" s="11" t="s">
        <v>2513</v>
      </c>
      <c r="B24" s="9"/>
      <c r="C24" s="9"/>
      <c r="D24" s="9">
        <f t="shared" si="0"/>
        <v>0</v>
      </c>
      <c r="E24" s="20"/>
      <c r="F24" s="9"/>
      <c r="G24" s="5"/>
      <c r="H24" s="9">
        <f t="shared" si="1"/>
        <v>0</v>
      </c>
    </row>
    <row r="25" spans="1:8" ht="18" customHeight="1">
      <c r="A25" s="19" t="s">
        <v>2514</v>
      </c>
      <c r="B25" s="16">
        <f>SUM(B6,B9,B14,B19,B23)</f>
        <v>40</v>
      </c>
      <c r="C25" s="16">
        <f>SUM(C6,C9,C14,C19,C23)</f>
        <v>40</v>
      </c>
      <c r="D25" s="9">
        <f t="shared" si="0"/>
        <v>0</v>
      </c>
      <c r="E25" s="19" t="s">
        <v>2466</v>
      </c>
      <c r="F25" s="16"/>
      <c r="G25" s="5"/>
      <c r="H25" s="9">
        <f t="shared" si="1"/>
        <v>0</v>
      </c>
    </row>
    <row r="26" spans="1:8" ht="18" customHeight="1">
      <c r="A26" s="19" t="s">
        <v>2515</v>
      </c>
      <c r="B26" s="21"/>
      <c r="C26" s="21"/>
      <c r="D26" s="9">
        <f t="shared" si="0"/>
        <v>0</v>
      </c>
      <c r="E26" s="19" t="s">
        <v>2516</v>
      </c>
      <c r="F26" s="21"/>
      <c r="G26" s="5"/>
      <c r="H26" s="9">
        <f t="shared" si="1"/>
        <v>0</v>
      </c>
    </row>
    <row r="27" spans="1:8" ht="18" customHeight="1">
      <c r="A27" s="22"/>
      <c r="B27" s="21"/>
      <c r="C27" s="21"/>
      <c r="D27" s="9">
        <f t="shared" si="0"/>
        <v>0</v>
      </c>
      <c r="E27" s="19" t="s">
        <v>2517</v>
      </c>
      <c r="F27" s="9">
        <f>SUM(F28)</f>
        <v>0</v>
      </c>
      <c r="G27" s="9">
        <f>SUM(G28)</f>
        <v>0</v>
      </c>
      <c r="H27" s="9">
        <f t="shared" si="1"/>
        <v>0</v>
      </c>
    </row>
    <row r="28" spans="1:8" ht="18" customHeight="1">
      <c r="A28" s="19"/>
      <c r="B28" s="21"/>
      <c r="C28" s="21"/>
      <c r="D28" s="9">
        <f t="shared" si="0"/>
        <v>0</v>
      </c>
      <c r="E28" s="23" t="s">
        <v>2518</v>
      </c>
      <c r="F28" s="9"/>
      <c r="G28" s="5"/>
      <c r="H28" s="9">
        <f t="shared" si="1"/>
        <v>0</v>
      </c>
    </row>
    <row r="29" spans="1:8" ht="18" customHeight="1">
      <c r="A29" s="24" t="s">
        <v>2519</v>
      </c>
      <c r="B29" s="25">
        <f>SUM(B25,B26)</f>
        <v>40</v>
      </c>
      <c r="C29" s="25">
        <f>SUM(C25,C26)</f>
        <v>40</v>
      </c>
      <c r="D29" s="9">
        <f t="shared" si="0"/>
        <v>0</v>
      </c>
      <c r="E29" s="24" t="s">
        <v>2520</v>
      </c>
      <c r="F29" s="25">
        <f>SUM(F22,F25,F26,F27)</f>
        <v>40</v>
      </c>
      <c r="G29" s="25">
        <f>SUM(G22,G25,G26,G27)</f>
        <v>40</v>
      </c>
      <c r="H29" s="9">
        <f t="shared" si="1"/>
        <v>0</v>
      </c>
    </row>
  </sheetData>
  <sheetProtection/>
  <mergeCells count="4">
    <mergeCell ref="A2:H2"/>
    <mergeCell ref="A4:B4"/>
    <mergeCell ref="E4:F4"/>
    <mergeCell ref="G3:H3"/>
  </mergeCells>
  <printOptions horizontalCentered="1" verticalCentered="1"/>
  <pageMargins left="0.5548611111111111" right="0.5548611111111111" top="1" bottom="0.8027777777777778" header="0.5" footer="0.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H53"/>
  <sheetViews>
    <sheetView workbookViewId="0" topLeftCell="A1">
      <selection activeCell="L10" sqref="L10"/>
    </sheetView>
  </sheetViews>
  <sheetFormatPr defaultColWidth="9.00390625" defaultRowHeight="14.25"/>
  <cols>
    <col min="1" max="1" width="35.625" style="0" customWidth="1"/>
    <col min="2" max="2" width="9.125" style="0" customWidth="1"/>
    <col min="3" max="3" width="10.375" style="0" customWidth="1"/>
    <col min="4" max="4" width="8.875" style="0" customWidth="1"/>
    <col min="5" max="5" width="34.25390625" style="0" customWidth="1"/>
    <col min="6" max="6" width="11.625" style="0" customWidth="1"/>
    <col min="7" max="7" width="10.125" style="0" customWidth="1"/>
  </cols>
  <sheetData>
    <row r="1" spans="1:6" ht="21.75" customHeight="1">
      <c r="A1" s="65" t="s">
        <v>2089</v>
      </c>
      <c r="B1" s="65"/>
      <c r="C1" s="65"/>
      <c r="D1" s="65"/>
      <c r="E1" s="65"/>
      <c r="F1" s="65"/>
    </row>
    <row r="2" spans="1:7" ht="24" customHeight="1">
      <c r="A2" s="140" t="s">
        <v>1747</v>
      </c>
      <c r="B2" s="140"/>
      <c r="C2" s="140"/>
      <c r="D2" s="140"/>
      <c r="E2" s="140"/>
      <c r="F2" s="140"/>
      <c r="G2" s="140"/>
    </row>
    <row r="3" spans="1:7" ht="18.75" customHeight="1">
      <c r="A3" s="92"/>
      <c r="B3" s="93"/>
      <c r="C3" s="93"/>
      <c r="D3" s="93"/>
      <c r="E3" s="93"/>
      <c r="F3" s="141" t="s">
        <v>1748</v>
      </c>
      <c r="G3" s="141"/>
    </row>
    <row r="4" spans="1:8" ht="29.25" customHeight="1">
      <c r="A4" s="94" t="s">
        <v>708</v>
      </c>
      <c r="B4" s="95" t="s">
        <v>1716</v>
      </c>
      <c r="C4" s="95" t="s">
        <v>2402</v>
      </c>
      <c r="D4" s="95" t="s">
        <v>706</v>
      </c>
      <c r="E4" s="94" t="s">
        <v>709</v>
      </c>
      <c r="F4" s="95" t="s">
        <v>1716</v>
      </c>
      <c r="G4" s="95" t="s">
        <v>2402</v>
      </c>
      <c r="H4" s="96" t="s">
        <v>706</v>
      </c>
    </row>
    <row r="5" spans="1:8" ht="24.75" customHeight="1">
      <c r="A5" s="97" t="s">
        <v>1717</v>
      </c>
      <c r="B5" s="98">
        <f>SUM(B6,B7,B10,B11,B12)</f>
        <v>987</v>
      </c>
      <c r="C5" s="98">
        <f>SUM(C6,C7,C10,C11,C12)</f>
        <v>987</v>
      </c>
      <c r="D5" s="98">
        <f>C5-B5</f>
        <v>0</v>
      </c>
      <c r="E5" s="97" t="s">
        <v>1718</v>
      </c>
      <c r="F5" s="98">
        <f>SUM(F6:F12)</f>
        <v>771</v>
      </c>
      <c r="G5" s="98">
        <f>SUM(G6:G12)</f>
        <v>771</v>
      </c>
      <c r="H5" s="108">
        <f>G5-F5</f>
        <v>0</v>
      </c>
    </row>
    <row r="6" spans="1:8" ht="19.5" customHeight="1">
      <c r="A6" s="99" t="s">
        <v>1719</v>
      </c>
      <c r="B6" s="100">
        <v>233</v>
      </c>
      <c r="C6" s="100">
        <v>233</v>
      </c>
      <c r="D6" s="98">
        <f aca="true" t="shared" si="0" ref="D6:D53">C6-B6</f>
        <v>0</v>
      </c>
      <c r="E6" s="99" t="s">
        <v>1720</v>
      </c>
      <c r="F6" s="100">
        <v>685</v>
      </c>
      <c r="G6" s="100">
        <v>685</v>
      </c>
      <c r="H6" s="108">
        <f aca="true" t="shared" si="1" ref="H6:H53">G6-F6</f>
        <v>0</v>
      </c>
    </row>
    <row r="7" spans="1:8" ht="19.5" customHeight="1">
      <c r="A7" s="99" t="s">
        <v>1721</v>
      </c>
      <c r="B7" s="100">
        <f>SUM(B8:B9)</f>
        <v>720</v>
      </c>
      <c r="C7" s="100">
        <f>SUM(C8:C9)</f>
        <v>720</v>
      </c>
      <c r="D7" s="98">
        <f t="shared" si="0"/>
        <v>0</v>
      </c>
      <c r="E7" s="99" t="s">
        <v>1722</v>
      </c>
      <c r="F7" s="100">
        <v>85</v>
      </c>
      <c r="G7" s="100">
        <v>85</v>
      </c>
      <c r="H7" s="108">
        <f t="shared" si="1"/>
        <v>0</v>
      </c>
    </row>
    <row r="8" spans="1:8" ht="19.5" customHeight="1">
      <c r="A8" s="99" t="s">
        <v>1723</v>
      </c>
      <c r="B8" s="100">
        <v>685</v>
      </c>
      <c r="C8" s="100">
        <v>685</v>
      </c>
      <c r="D8" s="98">
        <f t="shared" si="0"/>
        <v>0</v>
      </c>
      <c r="E8" s="99" t="s">
        <v>1724</v>
      </c>
      <c r="F8" s="100"/>
      <c r="G8" s="100"/>
      <c r="H8" s="108">
        <f t="shared" si="1"/>
        <v>0</v>
      </c>
    </row>
    <row r="9" spans="1:8" ht="19.5" customHeight="1">
      <c r="A9" s="99" t="s">
        <v>1725</v>
      </c>
      <c r="B9" s="100">
        <v>35</v>
      </c>
      <c r="C9" s="100">
        <v>35</v>
      </c>
      <c r="D9" s="98">
        <f t="shared" si="0"/>
        <v>0</v>
      </c>
      <c r="E9" s="99" t="s">
        <v>1726</v>
      </c>
      <c r="F9" s="100">
        <v>1</v>
      </c>
      <c r="G9" s="100">
        <v>1</v>
      </c>
      <c r="H9" s="108">
        <f t="shared" si="1"/>
        <v>0</v>
      </c>
    </row>
    <row r="10" spans="1:8" ht="19.5" customHeight="1">
      <c r="A10" s="99" t="s">
        <v>1727</v>
      </c>
      <c r="B10" s="100">
        <v>3</v>
      </c>
      <c r="C10" s="100">
        <v>3</v>
      </c>
      <c r="D10" s="98">
        <f t="shared" si="0"/>
        <v>0</v>
      </c>
      <c r="E10" s="99" t="s">
        <v>1728</v>
      </c>
      <c r="F10" s="100"/>
      <c r="G10" s="100"/>
      <c r="H10" s="108">
        <f t="shared" si="1"/>
        <v>0</v>
      </c>
    </row>
    <row r="11" spans="1:8" ht="19.5" customHeight="1">
      <c r="A11" s="99" t="s">
        <v>1729</v>
      </c>
      <c r="B11" s="100"/>
      <c r="C11" s="100"/>
      <c r="D11" s="98">
        <f t="shared" si="0"/>
        <v>0</v>
      </c>
      <c r="E11" s="101"/>
      <c r="F11" s="100"/>
      <c r="G11" s="100"/>
      <c r="H11" s="108">
        <f t="shared" si="1"/>
        <v>0</v>
      </c>
    </row>
    <row r="12" spans="1:8" ht="19.5" customHeight="1">
      <c r="A12" s="99" t="s">
        <v>1730</v>
      </c>
      <c r="B12" s="100">
        <v>31</v>
      </c>
      <c r="C12" s="100">
        <v>31</v>
      </c>
      <c r="D12" s="98">
        <f t="shared" si="0"/>
        <v>0</v>
      </c>
      <c r="E12" s="97"/>
      <c r="F12" s="98"/>
      <c r="G12" s="98"/>
      <c r="H12" s="108">
        <f t="shared" si="1"/>
        <v>0</v>
      </c>
    </row>
    <row r="13" spans="1:8" ht="19.5" customHeight="1">
      <c r="A13" s="97" t="s">
        <v>1731</v>
      </c>
      <c r="B13" s="98">
        <f>SUM(B14,B22,B28,B36)</f>
        <v>2152</v>
      </c>
      <c r="C13" s="98">
        <f>SUM(C14,C22,C28,C36)</f>
        <v>2152</v>
      </c>
      <c r="D13" s="98">
        <f t="shared" si="0"/>
        <v>0</v>
      </c>
      <c r="E13" s="97" t="s">
        <v>1732</v>
      </c>
      <c r="F13" s="98">
        <f>SUM(F14,F20,F28)</f>
        <v>0</v>
      </c>
      <c r="G13" s="98">
        <f>SUM(G14,G20,G28)</f>
        <v>0</v>
      </c>
      <c r="H13" s="108">
        <f t="shared" si="1"/>
        <v>0</v>
      </c>
    </row>
    <row r="14" spans="1:8" ht="19.5" customHeight="1">
      <c r="A14" s="102" t="s">
        <v>2478</v>
      </c>
      <c r="B14" s="98">
        <f>SUM(B15:B21)</f>
        <v>2152</v>
      </c>
      <c r="C14" s="98">
        <f>SUM(C15:C21)</f>
        <v>2152</v>
      </c>
      <c r="D14" s="98">
        <f t="shared" si="0"/>
        <v>0</v>
      </c>
      <c r="E14" s="102" t="s">
        <v>1733</v>
      </c>
      <c r="F14" s="98">
        <f>SUM(F15:F19)</f>
        <v>0</v>
      </c>
      <c r="G14" s="98">
        <f>SUM(G15:G19)</f>
        <v>0</v>
      </c>
      <c r="H14" s="108">
        <f t="shared" si="1"/>
        <v>0</v>
      </c>
    </row>
    <row r="15" spans="1:8" ht="19.5" customHeight="1">
      <c r="A15" s="103" t="s">
        <v>1734</v>
      </c>
      <c r="B15" s="33"/>
      <c r="C15" s="33"/>
      <c r="D15" s="98">
        <f t="shared" si="0"/>
        <v>0</v>
      </c>
      <c r="E15" s="103" t="s">
        <v>1734</v>
      </c>
      <c r="F15" s="33"/>
      <c r="G15" s="33"/>
      <c r="H15" s="108">
        <f t="shared" si="1"/>
        <v>0</v>
      </c>
    </row>
    <row r="16" spans="1:8" ht="19.5" customHeight="1">
      <c r="A16" s="103" t="s">
        <v>1735</v>
      </c>
      <c r="B16" s="33"/>
      <c r="C16" s="33"/>
      <c r="D16" s="98">
        <f t="shared" si="0"/>
        <v>0</v>
      </c>
      <c r="E16" s="103" t="s">
        <v>1735</v>
      </c>
      <c r="F16" s="33"/>
      <c r="G16" s="33"/>
      <c r="H16" s="108">
        <f t="shared" si="1"/>
        <v>0</v>
      </c>
    </row>
    <row r="17" spans="1:8" ht="19.5" customHeight="1">
      <c r="A17" s="103" t="s">
        <v>1736</v>
      </c>
      <c r="B17" s="33"/>
      <c r="C17" s="33"/>
      <c r="D17" s="98">
        <f t="shared" si="0"/>
        <v>0</v>
      </c>
      <c r="E17" s="103" t="s">
        <v>1736</v>
      </c>
      <c r="F17" s="33"/>
      <c r="G17" s="33"/>
      <c r="H17" s="108">
        <f t="shared" si="1"/>
        <v>0</v>
      </c>
    </row>
    <row r="18" spans="1:8" ht="19.5" customHeight="1">
      <c r="A18" s="103" t="s">
        <v>1737</v>
      </c>
      <c r="B18" s="33"/>
      <c r="C18" s="33"/>
      <c r="D18" s="98">
        <f t="shared" si="0"/>
        <v>0</v>
      </c>
      <c r="E18" s="103" t="s">
        <v>1738</v>
      </c>
      <c r="F18" s="33"/>
      <c r="G18" s="33"/>
      <c r="H18" s="108">
        <f t="shared" si="1"/>
        <v>0</v>
      </c>
    </row>
    <row r="19" spans="1:8" ht="19.5" customHeight="1">
      <c r="A19" s="103" t="s">
        <v>1738</v>
      </c>
      <c r="B19" s="33">
        <v>2152</v>
      </c>
      <c r="C19" s="33">
        <v>2152</v>
      </c>
      <c r="D19" s="98">
        <f t="shared" si="0"/>
        <v>0</v>
      </c>
      <c r="E19" s="103" t="s">
        <v>1739</v>
      </c>
      <c r="F19" s="33"/>
      <c r="G19" s="33"/>
      <c r="H19" s="108">
        <f t="shared" si="1"/>
        <v>0</v>
      </c>
    </row>
    <row r="20" spans="1:8" ht="19.5" customHeight="1">
      <c r="A20" s="103" t="s">
        <v>1739</v>
      </c>
      <c r="B20" s="33"/>
      <c r="C20" s="33"/>
      <c r="D20" s="98">
        <f t="shared" si="0"/>
        <v>0</v>
      </c>
      <c r="E20" s="102" t="s">
        <v>1740</v>
      </c>
      <c r="F20" s="98">
        <f>SUM(F21:F27)</f>
        <v>0</v>
      </c>
      <c r="G20" s="98">
        <f>SUM(G21:G27)</f>
        <v>0</v>
      </c>
      <c r="H20" s="108">
        <f t="shared" si="1"/>
        <v>0</v>
      </c>
    </row>
    <row r="21" spans="1:8" ht="19.5" customHeight="1">
      <c r="A21" s="103" t="s">
        <v>1741</v>
      </c>
      <c r="B21" s="33"/>
      <c r="C21" s="33"/>
      <c r="D21" s="98">
        <f t="shared" si="0"/>
        <v>0</v>
      </c>
      <c r="E21" s="103" t="s">
        <v>1734</v>
      </c>
      <c r="F21" s="33"/>
      <c r="G21" s="33"/>
      <c r="H21" s="108">
        <f t="shared" si="1"/>
        <v>0</v>
      </c>
    </row>
    <row r="22" spans="1:8" ht="19.5" customHeight="1">
      <c r="A22" s="102" t="s">
        <v>1742</v>
      </c>
      <c r="B22" s="98">
        <f>SUM(B23:B27)</f>
        <v>0</v>
      </c>
      <c r="C22" s="98">
        <f>SUM(C23:C27)</f>
        <v>0</v>
      </c>
      <c r="D22" s="98">
        <f t="shared" si="0"/>
        <v>0</v>
      </c>
      <c r="E22" s="103" t="s">
        <v>1735</v>
      </c>
      <c r="F22" s="33"/>
      <c r="G22" s="33"/>
      <c r="H22" s="108">
        <f t="shared" si="1"/>
        <v>0</v>
      </c>
    </row>
    <row r="23" spans="1:8" ht="19.5" customHeight="1">
      <c r="A23" s="103" t="s">
        <v>1734</v>
      </c>
      <c r="B23" s="33"/>
      <c r="C23" s="33"/>
      <c r="D23" s="98">
        <f t="shared" si="0"/>
        <v>0</v>
      </c>
      <c r="E23" s="103" t="s">
        <v>1736</v>
      </c>
      <c r="F23" s="33"/>
      <c r="G23" s="33"/>
      <c r="H23" s="108">
        <f t="shared" si="1"/>
        <v>0</v>
      </c>
    </row>
    <row r="24" spans="1:8" ht="19.5" customHeight="1">
      <c r="A24" s="103" t="s">
        <v>1735</v>
      </c>
      <c r="B24" s="33"/>
      <c r="C24" s="33"/>
      <c r="D24" s="98">
        <f t="shared" si="0"/>
        <v>0</v>
      </c>
      <c r="E24" s="103" t="s">
        <v>1737</v>
      </c>
      <c r="F24" s="33"/>
      <c r="G24" s="33"/>
      <c r="H24" s="108">
        <f t="shared" si="1"/>
        <v>0</v>
      </c>
    </row>
    <row r="25" spans="1:8" ht="19.5" customHeight="1">
      <c r="A25" s="103" t="s">
        <v>1736</v>
      </c>
      <c r="B25" s="33"/>
      <c r="C25" s="33"/>
      <c r="D25" s="98">
        <f t="shared" si="0"/>
        <v>0</v>
      </c>
      <c r="E25" s="103" t="s">
        <v>1738</v>
      </c>
      <c r="F25" s="33"/>
      <c r="G25" s="33"/>
      <c r="H25" s="108">
        <f t="shared" si="1"/>
        <v>0</v>
      </c>
    </row>
    <row r="26" spans="1:8" ht="19.5" customHeight="1">
      <c r="A26" s="103" t="s">
        <v>1738</v>
      </c>
      <c r="B26" s="33"/>
      <c r="C26" s="33"/>
      <c r="D26" s="98">
        <f t="shared" si="0"/>
        <v>0</v>
      </c>
      <c r="E26" s="103" t="s">
        <v>1739</v>
      </c>
      <c r="F26" s="33"/>
      <c r="G26" s="33"/>
      <c r="H26" s="108">
        <f t="shared" si="1"/>
        <v>0</v>
      </c>
    </row>
    <row r="27" spans="1:8" ht="19.5" customHeight="1">
      <c r="A27" s="103" t="s">
        <v>1739</v>
      </c>
      <c r="B27" s="33"/>
      <c r="C27" s="33"/>
      <c r="D27" s="98">
        <f t="shared" si="0"/>
        <v>0</v>
      </c>
      <c r="E27" s="103" t="s">
        <v>1741</v>
      </c>
      <c r="F27" s="33"/>
      <c r="G27" s="33"/>
      <c r="H27" s="108">
        <f t="shared" si="1"/>
        <v>0</v>
      </c>
    </row>
    <row r="28" spans="1:8" ht="19.5" customHeight="1">
      <c r="A28" s="102" t="s">
        <v>1743</v>
      </c>
      <c r="B28" s="98">
        <f>SUM(B29:B35)</f>
        <v>0</v>
      </c>
      <c r="C28" s="98">
        <f>SUM(C29:C35)</f>
        <v>0</v>
      </c>
      <c r="D28" s="98">
        <f t="shared" si="0"/>
        <v>0</v>
      </c>
      <c r="E28" s="102" t="s">
        <v>1744</v>
      </c>
      <c r="F28" s="98">
        <f>SUM(F29:F35)</f>
        <v>0</v>
      </c>
      <c r="G28" s="98">
        <f>SUM(G29:G35)</f>
        <v>0</v>
      </c>
      <c r="H28" s="108">
        <f t="shared" si="1"/>
        <v>0</v>
      </c>
    </row>
    <row r="29" spans="1:8" ht="19.5" customHeight="1">
      <c r="A29" s="103" t="s">
        <v>1734</v>
      </c>
      <c r="B29" s="33"/>
      <c r="C29" s="33"/>
      <c r="D29" s="98">
        <f t="shared" si="0"/>
        <v>0</v>
      </c>
      <c r="E29" s="103" t="s">
        <v>1734</v>
      </c>
      <c r="F29" s="33"/>
      <c r="G29" s="33"/>
      <c r="H29" s="108">
        <f t="shared" si="1"/>
        <v>0</v>
      </c>
    </row>
    <row r="30" spans="1:8" ht="19.5" customHeight="1">
      <c r="A30" s="103" t="s">
        <v>1735</v>
      </c>
      <c r="B30" s="33"/>
      <c r="C30" s="33"/>
      <c r="D30" s="98">
        <f t="shared" si="0"/>
        <v>0</v>
      </c>
      <c r="E30" s="103" t="s">
        <v>1735</v>
      </c>
      <c r="F30" s="33"/>
      <c r="G30" s="33"/>
      <c r="H30" s="108">
        <f t="shared" si="1"/>
        <v>0</v>
      </c>
    </row>
    <row r="31" spans="1:8" ht="19.5" customHeight="1">
      <c r="A31" s="103" t="s">
        <v>1736</v>
      </c>
      <c r="B31" s="33"/>
      <c r="C31" s="33"/>
      <c r="D31" s="98">
        <f t="shared" si="0"/>
        <v>0</v>
      </c>
      <c r="E31" s="103" t="s">
        <v>1736</v>
      </c>
      <c r="F31" s="33"/>
      <c r="G31" s="33"/>
      <c r="H31" s="108">
        <f t="shared" si="1"/>
        <v>0</v>
      </c>
    </row>
    <row r="32" spans="1:8" ht="19.5" customHeight="1">
      <c r="A32" s="103" t="s">
        <v>1737</v>
      </c>
      <c r="B32" s="33"/>
      <c r="C32" s="33"/>
      <c r="D32" s="98">
        <f t="shared" si="0"/>
        <v>0</v>
      </c>
      <c r="E32" s="103" t="s">
        <v>1737</v>
      </c>
      <c r="F32" s="33"/>
      <c r="G32" s="33"/>
      <c r="H32" s="108">
        <f t="shared" si="1"/>
        <v>0</v>
      </c>
    </row>
    <row r="33" spans="1:8" ht="19.5" customHeight="1">
      <c r="A33" s="103" t="s">
        <v>1738</v>
      </c>
      <c r="B33" s="33"/>
      <c r="C33" s="33"/>
      <c r="D33" s="98">
        <f t="shared" si="0"/>
        <v>0</v>
      </c>
      <c r="E33" s="103" t="s">
        <v>1738</v>
      </c>
      <c r="F33" s="33"/>
      <c r="G33" s="33"/>
      <c r="H33" s="108">
        <f t="shared" si="1"/>
        <v>0</v>
      </c>
    </row>
    <row r="34" spans="1:8" ht="19.5" customHeight="1">
      <c r="A34" s="103" t="s">
        <v>1739</v>
      </c>
      <c r="B34" s="33"/>
      <c r="C34" s="33"/>
      <c r="D34" s="98">
        <f t="shared" si="0"/>
        <v>0</v>
      </c>
      <c r="E34" s="103" t="s">
        <v>1739</v>
      </c>
      <c r="F34" s="33"/>
      <c r="G34" s="33"/>
      <c r="H34" s="108">
        <f t="shared" si="1"/>
        <v>0</v>
      </c>
    </row>
    <row r="35" spans="1:8" ht="19.5" customHeight="1">
      <c r="A35" s="103" t="s">
        <v>1741</v>
      </c>
      <c r="B35" s="33"/>
      <c r="C35" s="33"/>
      <c r="D35" s="98">
        <f t="shared" si="0"/>
        <v>0</v>
      </c>
      <c r="E35" s="103" t="s">
        <v>1741</v>
      </c>
      <c r="F35" s="33"/>
      <c r="G35" s="33"/>
      <c r="H35" s="108">
        <f t="shared" si="1"/>
        <v>0</v>
      </c>
    </row>
    <row r="36" spans="1:8" ht="19.5" customHeight="1">
      <c r="A36" s="97" t="s">
        <v>1745</v>
      </c>
      <c r="B36" s="98">
        <f>SUM(B37:B43)</f>
        <v>0</v>
      </c>
      <c r="C36" s="98">
        <f>SUM(C37:C43)</f>
        <v>0</v>
      </c>
      <c r="D36" s="98">
        <f t="shared" si="0"/>
        <v>0</v>
      </c>
      <c r="E36" s="104"/>
      <c r="F36" s="33"/>
      <c r="G36" s="33"/>
      <c r="H36" s="108">
        <f t="shared" si="1"/>
        <v>0</v>
      </c>
    </row>
    <row r="37" spans="1:8" ht="19.5" customHeight="1">
      <c r="A37" s="103" t="s">
        <v>1734</v>
      </c>
      <c r="B37" s="33"/>
      <c r="C37" s="33"/>
      <c r="D37" s="98">
        <f t="shared" si="0"/>
        <v>0</v>
      </c>
      <c r="E37" s="103"/>
      <c r="F37" s="33"/>
      <c r="G37" s="33"/>
      <c r="H37" s="108">
        <f t="shared" si="1"/>
        <v>0</v>
      </c>
    </row>
    <row r="38" spans="1:8" ht="19.5" customHeight="1">
      <c r="A38" s="103" t="s">
        <v>1735</v>
      </c>
      <c r="B38" s="33"/>
      <c r="C38" s="33"/>
      <c r="D38" s="98">
        <f t="shared" si="0"/>
        <v>0</v>
      </c>
      <c r="E38" s="103"/>
      <c r="F38" s="33"/>
      <c r="G38" s="33"/>
      <c r="H38" s="108">
        <f t="shared" si="1"/>
        <v>0</v>
      </c>
    </row>
    <row r="39" spans="1:8" ht="19.5" customHeight="1">
      <c r="A39" s="103" t="s">
        <v>1736</v>
      </c>
      <c r="B39" s="33"/>
      <c r="C39" s="33"/>
      <c r="D39" s="98">
        <f t="shared" si="0"/>
        <v>0</v>
      </c>
      <c r="E39" s="103"/>
      <c r="F39" s="33"/>
      <c r="G39" s="33"/>
      <c r="H39" s="108">
        <f t="shared" si="1"/>
        <v>0</v>
      </c>
    </row>
    <row r="40" spans="1:8" ht="19.5" customHeight="1">
      <c r="A40" s="103" t="s">
        <v>1737</v>
      </c>
      <c r="B40" s="33"/>
      <c r="C40" s="33"/>
      <c r="D40" s="98">
        <f t="shared" si="0"/>
        <v>0</v>
      </c>
      <c r="E40" s="103"/>
      <c r="F40" s="33"/>
      <c r="G40" s="33"/>
      <c r="H40" s="108">
        <f t="shared" si="1"/>
        <v>0</v>
      </c>
    </row>
    <row r="41" spans="1:8" ht="19.5" customHeight="1">
      <c r="A41" s="103" t="s">
        <v>1738</v>
      </c>
      <c r="B41" s="33"/>
      <c r="C41" s="33"/>
      <c r="D41" s="98">
        <f t="shared" si="0"/>
        <v>0</v>
      </c>
      <c r="E41" s="103"/>
      <c r="F41" s="33"/>
      <c r="G41" s="33"/>
      <c r="H41" s="108">
        <f t="shared" si="1"/>
        <v>0</v>
      </c>
    </row>
    <row r="42" spans="1:8" ht="19.5" customHeight="1">
      <c r="A42" s="103" t="s">
        <v>1739</v>
      </c>
      <c r="B42" s="33"/>
      <c r="C42" s="33"/>
      <c r="D42" s="98">
        <f t="shared" si="0"/>
        <v>0</v>
      </c>
      <c r="E42" s="103"/>
      <c r="F42" s="33"/>
      <c r="G42" s="33"/>
      <c r="H42" s="108">
        <f t="shared" si="1"/>
        <v>0</v>
      </c>
    </row>
    <row r="43" spans="1:8" ht="19.5" customHeight="1">
      <c r="A43" s="103" t="s">
        <v>1741</v>
      </c>
      <c r="B43" s="33"/>
      <c r="C43" s="33"/>
      <c r="D43" s="98">
        <f t="shared" si="0"/>
        <v>0</v>
      </c>
      <c r="E43" s="103"/>
      <c r="F43" s="33"/>
      <c r="G43" s="33"/>
      <c r="H43" s="108">
        <f t="shared" si="1"/>
        <v>0</v>
      </c>
    </row>
    <row r="44" spans="1:8" ht="19.5" customHeight="1">
      <c r="A44" s="98"/>
      <c r="B44" s="98"/>
      <c r="C44" s="98"/>
      <c r="D44" s="98">
        <f t="shared" si="0"/>
        <v>0</v>
      </c>
      <c r="E44" s="105" t="s">
        <v>1749</v>
      </c>
      <c r="F44" s="98">
        <f>SUM(F5,F13)</f>
        <v>771</v>
      </c>
      <c r="G44" s="98">
        <f>SUM(G5,G13)</f>
        <v>771</v>
      </c>
      <c r="H44" s="108">
        <f t="shared" si="1"/>
        <v>0</v>
      </c>
    </row>
    <row r="45" spans="1:8" ht="19.5" customHeight="1">
      <c r="A45" s="106"/>
      <c r="B45" s="107"/>
      <c r="C45" s="107"/>
      <c r="D45" s="98">
        <f t="shared" si="0"/>
        <v>0</v>
      </c>
      <c r="E45" s="97" t="s">
        <v>2475</v>
      </c>
      <c r="F45" s="98">
        <f>SUM(F46:F52)</f>
        <v>2368</v>
      </c>
      <c r="G45" s="98">
        <f>SUM(G46:G52)</f>
        <v>2368</v>
      </c>
      <c r="H45" s="108">
        <f t="shared" si="1"/>
        <v>0</v>
      </c>
    </row>
    <row r="46" spans="1:8" ht="19.5" customHeight="1">
      <c r="A46" s="90"/>
      <c r="B46" s="33"/>
      <c r="C46" s="33"/>
      <c r="D46" s="98">
        <f t="shared" si="0"/>
        <v>0</v>
      </c>
      <c r="E46" s="104" t="s">
        <v>1734</v>
      </c>
      <c r="F46" s="33"/>
      <c r="G46" s="33"/>
      <c r="H46" s="108">
        <f t="shared" si="1"/>
        <v>0</v>
      </c>
    </row>
    <row r="47" spans="1:8" ht="19.5" customHeight="1">
      <c r="A47" s="90"/>
      <c r="B47" s="33"/>
      <c r="C47" s="33"/>
      <c r="D47" s="98">
        <f t="shared" si="0"/>
        <v>0</v>
      </c>
      <c r="E47" s="104" t="s">
        <v>1735</v>
      </c>
      <c r="F47" s="33"/>
      <c r="G47" s="33"/>
      <c r="H47" s="108">
        <f t="shared" si="1"/>
        <v>0</v>
      </c>
    </row>
    <row r="48" spans="1:8" ht="19.5" customHeight="1">
      <c r="A48" s="90"/>
      <c r="B48" s="33"/>
      <c r="C48" s="33"/>
      <c r="D48" s="98">
        <f t="shared" si="0"/>
        <v>0</v>
      </c>
      <c r="E48" s="104" t="s">
        <v>1736</v>
      </c>
      <c r="F48" s="33"/>
      <c r="G48" s="33"/>
      <c r="H48" s="108">
        <f t="shared" si="1"/>
        <v>0</v>
      </c>
    </row>
    <row r="49" spans="1:8" ht="19.5" customHeight="1">
      <c r="A49" s="90"/>
      <c r="B49" s="33"/>
      <c r="C49" s="33"/>
      <c r="D49" s="98">
        <f t="shared" si="0"/>
        <v>0</v>
      </c>
      <c r="E49" s="104" t="s">
        <v>1737</v>
      </c>
      <c r="F49" s="33"/>
      <c r="G49" s="33"/>
      <c r="H49" s="108">
        <f t="shared" si="1"/>
        <v>0</v>
      </c>
    </row>
    <row r="50" spans="1:8" ht="19.5" customHeight="1">
      <c r="A50" s="90"/>
      <c r="B50" s="33"/>
      <c r="C50" s="33"/>
      <c r="D50" s="98">
        <f t="shared" si="0"/>
        <v>0</v>
      </c>
      <c r="E50" s="104" t="s">
        <v>1738</v>
      </c>
      <c r="F50" s="33">
        <f>B53-F44</f>
        <v>2368</v>
      </c>
      <c r="G50" s="33">
        <f>C53-G44</f>
        <v>2368</v>
      </c>
      <c r="H50" s="108">
        <f t="shared" si="1"/>
        <v>0</v>
      </c>
    </row>
    <row r="51" spans="1:8" ht="19.5" customHeight="1">
      <c r="A51" s="90"/>
      <c r="B51" s="33"/>
      <c r="C51" s="33"/>
      <c r="D51" s="98">
        <f t="shared" si="0"/>
        <v>0</v>
      </c>
      <c r="E51" s="104" t="s">
        <v>1739</v>
      </c>
      <c r="F51" s="33"/>
      <c r="G51" s="33"/>
      <c r="H51" s="108">
        <f t="shared" si="1"/>
        <v>0</v>
      </c>
    </row>
    <row r="52" spans="1:8" ht="19.5" customHeight="1">
      <c r="A52" s="90"/>
      <c r="B52" s="33"/>
      <c r="C52" s="33"/>
      <c r="D52" s="98">
        <f t="shared" si="0"/>
        <v>0</v>
      </c>
      <c r="E52" s="104" t="s">
        <v>1750</v>
      </c>
      <c r="F52" s="33"/>
      <c r="G52" s="33"/>
      <c r="H52" s="108">
        <f t="shared" si="1"/>
        <v>0</v>
      </c>
    </row>
    <row r="53" spans="1:8" ht="19.5" customHeight="1">
      <c r="A53" s="98" t="s">
        <v>1746</v>
      </c>
      <c r="B53" s="98">
        <f>SUM(B5,B13)</f>
        <v>3139</v>
      </c>
      <c r="C53" s="98">
        <f>SUM(C5,C13)</f>
        <v>3139</v>
      </c>
      <c r="D53" s="98">
        <f t="shared" si="0"/>
        <v>0</v>
      </c>
      <c r="E53" s="105" t="s">
        <v>1751</v>
      </c>
      <c r="F53" s="98">
        <f>SUM(F44,F45)</f>
        <v>3139</v>
      </c>
      <c r="G53" s="98">
        <f>SUM(G44,G45)</f>
        <v>3139</v>
      </c>
      <c r="H53" s="108">
        <f t="shared" si="1"/>
        <v>0</v>
      </c>
    </row>
  </sheetData>
  <mergeCells count="2">
    <mergeCell ref="A2:G2"/>
    <mergeCell ref="F3:G3"/>
  </mergeCells>
  <printOptions horizontalCentered="1" verticalCentered="1"/>
  <pageMargins left="0.7480314960629921" right="0.5511811023622047" top="0.984251968503937" bottom="0.984251968503937" header="0.5118110236220472" footer="0.5118110236220472"/>
  <pageSetup orientation="portrait" paperSize="9" scale="60" r:id="rId1"/>
</worksheet>
</file>

<file path=xl/worksheets/sheet8.xml><?xml version="1.0" encoding="utf-8"?>
<worksheet xmlns="http://schemas.openxmlformats.org/spreadsheetml/2006/main" xmlns:r="http://schemas.openxmlformats.org/officeDocument/2006/relationships">
  <dimension ref="A1:D17"/>
  <sheetViews>
    <sheetView workbookViewId="0" topLeftCell="A1">
      <selection activeCell="F8" sqref="F8"/>
    </sheetView>
  </sheetViews>
  <sheetFormatPr defaultColWidth="9.00390625" defaultRowHeight="14.25"/>
  <cols>
    <col min="1" max="1" width="60.50390625" style="0" customWidth="1"/>
    <col min="2" max="2" width="16.875" style="0" customWidth="1"/>
    <col min="3" max="3" width="18.00390625" style="0" customWidth="1"/>
    <col min="4" max="4" width="22.25390625" style="0" customWidth="1"/>
  </cols>
  <sheetData>
    <row r="1" ht="14.25">
      <c r="A1" t="s">
        <v>2090</v>
      </c>
    </row>
    <row r="2" spans="1:4" ht="51" customHeight="1">
      <c r="A2" s="142" t="s">
        <v>2542</v>
      </c>
      <c r="B2" s="142"/>
      <c r="C2" s="142"/>
      <c r="D2" s="142"/>
    </row>
    <row r="3" spans="1:4" ht="24.75" customHeight="1">
      <c r="A3" s="143" t="s">
        <v>2480</v>
      </c>
      <c r="B3" s="143"/>
      <c r="C3" s="143"/>
      <c r="D3" s="143"/>
    </row>
    <row r="4" spans="1:4" ht="24.75" customHeight="1">
      <c r="A4" s="40" t="s">
        <v>2521</v>
      </c>
      <c r="B4" s="40" t="s">
        <v>2522</v>
      </c>
      <c r="C4" s="40" t="s">
        <v>2523</v>
      </c>
      <c r="D4" s="40" t="s">
        <v>2524</v>
      </c>
    </row>
    <row r="5" spans="1:4" ht="24.75" customHeight="1">
      <c r="A5" s="41" t="s">
        <v>2536</v>
      </c>
      <c r="B5" s="44">
        <f>SUM(B6:B7)</f>
        <v>44390</v>
      </c>
      <c r="C5" s="44">
        <f>SUM(C6:C7)</f>
        <v>44390</v>
      </c>
      <c r="D5" s="44">
        <f>SUM(D6:D7)</f>
        <v>0</v>
      </c>
    </row>
    <row r="6" spans="1:4" ht="24.75" customHeight="1">
      <c r="A6" s="42" t="s">
        <v>2525</v>
      </c>
      <c r="B6" s="43">
        <v>28390</v>
      </c>
      <c r="C6" s="43">
        <v>28390</v>
      </c>
      <c r="D6" s="43"/>
    </row>
    <row r="7" spans="1:4" ht="24.75" customHeight="1">
      <c r="A7" s="42" t="s">
        <v>2526</v>
      </c>
      <c r="B7" s="43">
        <v>16000</v>
      </c>
      <c r="C7" s="43">
        <v>16000</v>
      </c>
      <c r="D7" s="43"/>
    </row>
    <row r="8" spans="1:4" ht="24.75" customHeight="1">
      <c r="A8" s="41" t="s">
        <v>2537</v>
      </c>
      <c r="B8" s="44">
        <f>SUM(B9:B10)</f>
        <v>7986</v>
      </c>
      <c r="C8" s="44">
        <f>SUM(C9:C10)</f>
        <v>7986</v>
      </c>
      <c r="D8" s="44">
        <f>SUM(D9:D10)</f>
        <v>0</v>
      </c>
    </row>
    <row r="9" spans="1:4" ht="24.75" customHeight="1">
      <c r="A9" s="42" t="s">
        <v>2525</v>
      </c>
      <c r="B9" s="43">
        <v>986</v>
      </c>
      <c r="C9" s="43">
        <v>986</v>
      </c>
      <c r="D9" s="43"/>
    </row>
    <row r="10" spans="1:4" ht="24.75" customHeight="1">
      <c r="A10" s="42" t="s">
        <v>2526</v>
      </c>
      <c r="B10" s="43">
        <v>7000</v>
      </c>
      <c r="C10" s="43">
        <v>7000</v>
      </c>
      <c r="D10" s="43"/>
    </row>
    <row r="11" spans="1:4" ht="24.75" customHeight="1">
      <c r="A11" s="42" t="s">
        <v>2538</v>
      </c>
      <c r="B11" s="44">
        <f>SUM(B12:B13)</f>
        <v>2986</v>
      </c>
      <c r="C11" s="44">
        <f>SUM(C12:C13)</f>
        <v>2986</v>
      </c>
      <c r="D11" s="44">
        <f>SUM(D12:D13)</f>
        <v>0</v>
      </c>
    </row>
    <row r="12" spans="1:4" ht="24.75" customHeight="1">
      <c r="A12" s="42" t="s">
        <v>2525</v>
      </c>
      <c r="B12" s="43">
        <v>986</v>
      </c>
      <c r="C12" s="43">
        <v>986</v>
      </c>
      <c r="D12" s="43"/>
    </row>
    <row r="13" spans="1:4" ht="24.75" customHeight="1">
      <c r="A13" s="42" t="s">
        <v>2526</v>
      </c>
      <c r="B13" s="43">
        <v>2000</v>
      </c>
      <c r="C13" s="43">
        <v>2000</v>
      </c>
      <c r="D13" s="43"/>
    </row>
    <row r="14" spans="1:4" ht="24.75" customHeight="1">
      <c r="A14" s="41" t="s">
        <v>2539</v>
      </c>
      <c r="B14" s="44">
        <f>SUM(B15:B16)</f>
        <v>52376</v>
      </c>
      <c r="C14" s="44">
        <f>SUM(C15:C16)</f>
        <v>52376</v>
      </c>
      <c r="D14" s="44">
        <f>SUM(D15:D16)</f>
        <v>0</v>
      </c>
    </row>
    <row r="15" spans="1:4" ht="24.75" customHeight="1">
      <c r="A15" s="42" t="s">
        <v>2525</v>
      </c>
      <c r="B15" s="43">
        <v>29376</v>
      </c>
      <c r="C15" s="43">
        <v>29376</v>
      </c>
      <c r="D15" s="43"/>
    </row>
    <row r="16" spans="1:4" ht="24.75" customHeight="1">
      <c r="A16" s="42" t="s">
        <v>2526</v>
      </c>
      <c r="B16" s="43">
        <v>23000</v>
      </c>
      <c r="C16" s="43">
        <v>23000</v>
      </c>
      <c r="D16" s="43"/>
    </row>
    <row r="17" spans="1:4" ht="67.5" customHeight="1">
      <c r="A17" s="144" t="s">
        <v>2527</v>
      </c>
      <c r="B17" s="144"/>
      <c r="C17" s="144"/>
      <c r="D17" s="144"/>
    </row>
  </sheetData>
  <mergeCells count="3">
    <mergeCell ref="A2:D2"/>
    <mergeCell ref="A3:D3"/>
    <mergeCell ref="A17:D17"/>
  </mergeCells>
  <printOptions horizontalCentered="1" verticalCentered="1"/>
  <pageMargins left="0.7480314960629921" right="0.7480314960629921" top="1.3779527559055118" bottom="0.7874015748031497" header="0.5118110236220472" footer="0.5118110236220472"/>
  <pageSetup orientation="landscape" paperSize="9" scale="85" r:id="rId1"/>
</worksheet>
</file>

<file path=xl/worksheets/sheet9.xml><?xml version="1.0" encoding="utf-8"?>
<worksheet xmlns="http://schemas.openxmlformats.org/spreadsheetml/2006/main" xmlns:r="http://schemas.openxmlformats.org/officeDocument/2006/relationships">
  <dimension ref="A1:F13"/>
  <sheetViews>
    <sheetView workbookViewId="0" topLeftCell="A1">
      <selection activeCell="B29" sqref="B29"/>
    </sheetView>
  </sheetViews>
  <sheetFormatPr defaultColWidth="9.00390625" defaultRowHeight="14.25"/>
  <cols>
    <col min="1" max="1" width="7.00390625" style="0" customWidth="1"/>
    <col min="2" max="2" width="50.25390625" style="0" customWidth="1"/>
    <col min="3" max="3" width="20.50390625" style="0" customWidth="1"/>
    <col min="4" max="4" width="25.625" style="0" customWidth="1"/>
    <col min="5" max="5" width="16.00390625" style="0" customWidth="1"/>
    <col min="6" max="6" width="16.875" style="0" customWidth="1"/>
  </cols>
  <sheetData>
    <row r="1" ht="21.75" customHeight="1">
      <c r="A1" t="s">
        <v>2091</v>
      </c>
    </row>
    <row r="2" spans="1:6" ht="38.25" customHeight="1">
      <c r="A2" s="142" t="s">
        <v>1483</v>
      </c>
      <c r="B2" s="142"/>
      <c r="C2" s="142"/>
      <c r="D2" s="142"/>
      <c r="E2" s="142"/>
      <c r="F2" s="142"/>
    </row>
    <row r="3" spans="1:6" ht="26.25" customHeight="1">
      <c r="A3" s="45"/>
      <c r="B3" s="46"/>
      <c r="C3" s="46"/>
      <c r="D3" s="46"/>
      <c r="E3" s="46"/>
      <c r="F3" s="111" t="s">
        <v>2480</v>
      </c>
    </row>
    <row r="4" spans="1:6" ht="30" customHeight="1">
      <c r="A4" s="109" t="s">
        <v>2528</v>
      </c>
      <c r="B4" s="109" t="s">
        <v>2529</v>
      </c>
      <c r="C4" s="109" t="s">
        <v>2530</v>
      </c>
      <c r="D4" s="109" t="s">
        <v>2531</v>
      </c>
      <c r="E4" s="109" t="s">
        <v>2532</v>
      </c>
      <c r="F4" s="109" t="s">
        <v>2785</v>
      </c>
    </row>
    <row r="5" spans="1:6" s="112" customFormat="1" ht="30" customHeight="1">
      <c r="A5" s="113">
        <v>1</v>
      </c>
      <c r="B5" s="114" t="s">
        <v>2771</v>
      </c>
      <c r="C5" s="115" t="s">
        <v>2772</v>
      </c>
      <c r="D5" s="114" t="s">
        <v>2773</v>
      </c>
      <c r="E5" s="116" t="s">
        <v>2534</v>
      </c>
      <c r="F5" s="110">
        <v>2000</v>
      </c>
    </row>
    <row r="6" spans="1:6" s="112" customFormat="1" ht="30" customHeight="1">
      <c r="A6" s="113">
        <v>2</v>
      </c>
      <c r="B6" s="114" t="s">
        <v>2774</v>
      </c>
      <c r="C6" s="115" t="s">
        <v>2775</v>
      </c>
      <c r="D6" s="114" t="s">
        <v>2776</v>
      </c>
      <c r="E6" s="116" t="s">
        <v>2534</v>
      </c>
      <c r="F6" s="110">
        <v>5000</v>
      </c>
    </row>
    <row r="7" spans="1:6" ht="30" customHeight="1">
      <c r="A7" s="113">
        <v>3</v>
      </c>
      <c r="B7" s="114" t="s">
        <v>2777</v>
      </c>
      <c r="C7" s="117" t="s">
        <v>2778</v>
      </c>
      <c r="D7" s="118" t="s">
        <v>2779</v>
      </c>
      <c r="E7" s="116" t="s">
        <v>2533</v>
      </c>
      <c r="F7" s="110">
        <v>90</v>
      </c>
    </row>
    <row r="8" spans="1:6" ht="30" customHeight="1">
      <c r="A8" s="113">
        <v>4</v>
      </c>
      <c r="B8" s="114" t="s">
        <v>2780</v>
      </c>
      <c r="C8" s="117" t="s">
        <v>2778</v>
      </c>
      <c r="D8" s="118" t="s">
        <v>2779</v>
      </c>
      <c r="E8" s="116" t="s">
        <v>2533</v>
      </c>
      <c r="F8" s="110">
        <v>180</v>
      </c>
    </row>
    <row r="9" spans="1:6" ht="30" customHeight="1">
      <c r="A9" s="113">
        <v>5</v>
      </c>
      <c r="B9" s="114" t="s">
        <v>2781</v>
      </c>
      <c r="C9" s="117" t="s">
        <v>2778</v>
      </c>
      <c r="D9" s="118" t="s">
        <v>2779</v>
      </c>
      <c r="E9" s="116" t="s">
        <v>2533</v>
      </c>
      <c r="F9" s="110">
        <v>1530</v>
      </c>
    </row>
    <row r="10" spans="1:6" ht="30" customHeight="1">
      <c r="A10" s="113">
        <v>6</v>
      </c>
      <c r="B10" s="114" t="s">
        <v>2781</v>
      </c>
      <c r="C10" s="117" t="s">
        <v>2778</v>
      </c>
      <c r="D10" s="118" t="s">
        <v>2779</v>
      </c>
      <c r="E10" s="116" t="s">
        <v>2533</v>
      </c>
      <c r="F10" s="110">
        <v>198</v>
      </c>
    </row>
    <row r="11" spans="1:6" s="112" customFormat="1" ht="30" customHeight="1">
      <c r="A11" s="113">
        <v>7</v>
      </c>
      <c r="B11" s="114" t="s">
        <v>2782</v>
      </c>
      <c r="C11" s="117" t="s">
        <v>2783</v>
      </c>
      <c r="D11" s="118" t="s">
        <v>2779</v>
      </c>
      <c r="E11" s="116" t="s">
        <v>2533</v>
      </c>
      <c r="F11" s="110">
        <v>100</v>
      </c>
    </row>
    <row r="12" spans="1:6" ht="30" customHeight="1">
      <c r="A12" s="113">
        <v>8</v>
      </c>
      <c r="B12" s="114" t="s">
        <v>2784</v>
      </c>
      <c r="C12" s="117" t="s">
        <v>2778</v>
      </c>
      <c r="D12" s="118" t="s">
        <v>2779</v>
      </c>
      <c r="E12" s="116" t="s">
        <v>2533</v>
      </c>
      <c r="F12" s="110">
        <v>320</v>
      </c>
    </row>
    <row r="13" spans="1:6" ht="40.5" customHeight="1">
      <c r="A13" s="144" t="s">
        <v>2535</v>
      </c>
      <c r="B13" s="144"/>
      <c r="C13" s="144"/>
      <c r="D13" s="144"/>
      <c r="E13" s="144"/>
      <c r="F13" s="144"/>
    </row>
  </sheetData>
  <mergeCells count="2">
    <mergeCell ref="A2:F2"/>
    <mergeCell ref="A13:F13"/>
  </mergeCells>
  <printOptions horizontalCentered="1" verticalCentered="1"/>
  <pageMargins left="0.7480314960629921" right="0.35433070866141736" top="0.984251968503937" bottom="0.7874015748031497" header="0.5118110236220472" footer="0.5118110236220472"/>
  <pageSetup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金口河区财政局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王天君</dc:creator>
  <cp:keywords/>
  <dc:description/>
  <cp:lastModifiedBy>dell</cp:lastModifiedBy>
  <cp:lastPrinted>2022-07-21T06:26:37Z</cp:lastPrinted>
  <dcterms:created xsi:type="dcterms:W3CDTF">1999-04-22T04:12:58Z</dcterms:created>
  <dcterms:modified xsi:type="dcterms:W3CDTF">2022-07-21T06:28:51Z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