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877" firstSheet="3" activeTab="4"/>
  </bookViews>
  <sheets>
    <sheet name="2021年金口河区一般公共预算收入表" sheetId="42" r:id="rId1"/>
    <sheet name="2021年金口河区一般公共预算支出表" sheetId="51" r:id="rId2"/>
    <sheet name="2021年金口河区一般公共预算收支平衡表" sheetId="39" r:id="rId3"/>
    <sheet name="2021年政府性基金预算收支平衡表" sheetId="44" r:id="rId4"/>
    <sheet name="2021年金口河区国有资本经营预算收支平衡表" sheetId="35" r:id="rId5"/>
    <sheet name="2021年金口河区社会保险基金预算收支平衡表" sheetId="45" r:id="rId6"/>
    <sheet name="提前通知区县2021年转移支付指标统计表" sheetId="47" r:id="rId7"/>
    <sheet name="金口河区2020年一般公共预算结转结余明细表" sheetId="46" r:id="rId8"/>
    <sheet name="金口河区2020年基金结转明细表" sheetId="48" r:id="rId9"/>
    <sheet name="2021年金口河区一般公共预算基本支出预算表" sheetId="50" r:id="rId10"/>
    <sheet name="2021年金口河区三公经费支出预算表" sheetId="52" r:id="rId11"/>
  </sheets>
  <definedNames>
    <definedName name="_xlnm._FilterDatabase" localSheetId="2" hidden="1">'2021年金口河区一般公共预算收支平衡表'!$A$5:$D$52</definedName>
    <definedName name="_xlnm.Print_Area" localSheetId="2">'2021年金口河区一般公共预算收支平衡表'!$A$1:$D$52</definedName>
    <definedName name="_xlnm.Print_Titles" localSheetId="1">'2021年金口河区一般公共预算支出表'!$4:$4</definedName>
    <definedName name="_xlnm.Print_Titles" localSheetId="9">'2021年金口河区一般公共预算基本支出预算表'!$4:$4</definedName>
    <definedName name="_xlnm.Print_Titles" localSheetId="3">'2021年政府性基金预算收支平衡表'!$4:$5</definedName>
    <definedName name="_xlnm.Print_Titles" localSheetId="6">提前通知区县2021年转移支付指标统计表!$4:$4</definedName>
    <definedName name="地区名称">#REF!</definedName>
  </definedNames>
  <calcPr calcId="144525"/>
</workbook>
</file>

<file path=xl/sharedStrings.xml><?xml version="1.0" encoding="utf-8"?>
<sst xmlns="http://schemas.openxmlformats.org/spreadsheetml/2006/main" count="3433" uniqueCount="3033">
  <si>
    <t>附件1</t>
  </si>
  <si>
    <t>2021年金口河区一般公共预算收入表</t>
  </si>
  <si>
    <t>单位：万元</t>
  </si>
  <si>
    <t>项  目</t>
  </si>
  <si>
    <t>上年决算（执行)数</t>
  </si>
  <si>
    <t>预算数</t>
  </si>
  <si>
    <t>预算数为决算（执行）数%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</si>
  <si>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</si>
  <si>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</si>
  <si>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</si>
  <si>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</si>
  <si>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</si>
  <si>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</si>
  <si>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</si>
  <si>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</si>
  <si>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</si>
  <si>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</si>
  <si>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</si>
  <si>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</si>
  <si>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</si>
  <si>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船舶吨税</t>
  </si>
  <si>
    <t xml:space="preserve">    车辆购置税</t>
  </si>
  <si>
    <t xml:space="preserve">    关税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</si>
  <si>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</si>
  <si>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</si>
  <si>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</si>
  <si>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</si>
  <si>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</si>
  <si>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</si>
  <si>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</si>
  <si>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</si>
  <si>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</si>
  <si>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</si>
  <si>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</si>
  <si>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</si>
  <si>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</si>
  <si>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</si>
  <si>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收入合计</t>
  </si>
  <si>
    <t>附件2</t>
  </si>
  <si>
    <t>2021年金口河区一般公共预算支出表</t>
  </si>
  <si>
    <t>科目编码</t>
  </si>
  <si>
    <t>科目名称</t>
  </si>
  <si>
    <t>本年支出
预算合计</t>
  </si>
  <si>
    <t>自有财力安排支出预算</t>
  </si>
  <si>
    <t>共同财政事权转移支付收入安排（预通知）</t>
  </si>
  <si>
    <t>专项转移支付收入安排（预通知）</t>
  </si>
  <si>
    <t>动用上年结余安排</t>
  </si>
  <si>
    <t>调入资金</t>
  </si>
  <si>
    <t>一般公共预算支出合计</t>
  </si>
  <si>
    <t>201</t>
  </si>
  <si>
    <t xml:space="preserve">  一般公共服务支出</t>
  </si>
  <si>
    <t>20101</t>
  </si>
  <si>
    <t xml:space="preserve">    人大事务</t>
  </si>
  <si>
    <t>2010101</t>
  </si>
  <si>
    <t xml:space="preserve">      行政运行</t>
  </si>
  <si>
    <t>2010102</t>
  </si>
  <si>
    <t xml:space="preserve">      一般行政管理事务</t>
  </si>
  <si>
    <t>2010103</t>
  </si>
  <si>
    <t xml:space="preserve">      机关服务</t>
  </si>
  <si>
    <t>2010104</t>
  </si>
  <si>
    <t xml:space="preserve">      人大会议</t>
  </si>
  <si>
    <t>2010105</t>
  </si>
  <si>
    <t xml:space="preserve">      人大立法</t>
  </si>
  <si>
    <t>2010106</t>
  </si>
  <si>
    <t xml:space="preserve">      人大监督</t>
  </si>
  <si>
    <t>2010107</t>
  </si>
  <si>
    <t xml:space="preserve">      人大代表履职能力提升</t>
  </si>
  <si>
    <t>2010108</t>
  </si>
  <si>
    <t xml:space="preserve">      代表工作</t>
  </si>
  <si>
    <t>2010109</t>
  </si>
  <si>
    <t xml:space="preserve">      人大信访工作</t>
  </si>
  <si>
    <t>2010150</t>
  </si>
  <si>
    <t xml:space="preserve">      事业运行</t>
  </si>
  <si>
    <t>2010199</t>
  </si>
  <si>
    <t xml:space="preserve">      其他人大事务支出</t>
  </si>
  <si>
    <t>20102</t>
  </si>
  <si>
    <t xml:space="preserve">    政协事务</t>
  </si>
  <si>
    <t>2010201</t>
  </si>
  <si>
    <t>2010202</t>
  </si>
  <si>
    <t>2010203</t>
  </si>
  <si>
    <t>2010204</t>
  </si>
  <si>
    <t xml:space="preserve">      政协会议</t>
  </si>
  <si>
    <t>2010205</t>
  </si>
  <si>
    <t xml:space="preserve">      委员视察</t>
  </si>
  <si>
    <t>2010206</t>
  </si>
  <si>
    <t xml:space="preserve">      参政议政</t>
  </si>
  <si>
    <t>2010250</t>
  </si>
  <si>
    <t>2010299</t>
  </si>
  <si>
    <t xml:space="preserve">      其他政协事务支出</t>
  </si>
  <si>
    <t>20103</t>
  </si>
  <si>
    <t xml:space="preserve">    政府办公厅(室)及相关机构事务</t>
  </si>
  <si>
    <t>2010301</t>
  </si>
  <si>
    <t>2010302</t>
  </si>
  <si>
    <t>2010303</t>
  </si>
  <si>
    <t>2010304</t>
  </si>
  <si>
    <t xml:space="preserve">      专项服务</t>
  </si>
  <si>
    <t>2010305</t>
  </si>
  <si>
    <t xml:space="preserve">      专项业务及机关事务管理</t>
  </si>
  <si>
    <t>2010306</t>
  </si>
  <si>
    <t xml:space="preserve">      政务公开审批</t>
  </si>
  <si>
    <t>2010308</t>
  </si>
  <si>
    <t xml:space="preserve">      信访事务</t>
  </si>
  <si>
    <t>2010309</t>
  </si>
  <si>
    <t xml:space="preserve">      参事事务</t>
  </si>
  <si>
    <t>2010350</t>
  </si>
  <si>
    <t>2010399</t>
  </si>
  <si>
    <t xml:space="preserve">      其他政府办公厅(室)及相关机构事务支出</t>
  </si>
  <si>
    <t>20104</t>
  </si>
  <si>
    <t xml:space="preserve">    发展与改革事务</t>
  </si>
  <si>
    <t>2010401</t>
  </si>
  <si>
    <t>2010402</t>
  </si>
  <si>
    <t>2010403</t>
  </si>
  <si>
    <t>2010404</t>
  </si>
  <si>
    <t xml:space="preserve">      战略规划与实施</t>
  </si>
  <si>
    <t>2010405</t>
  </si>
  <si>
    <t xml:space="preserve">      日常经济运行调节</t>
  </si>
  <si>
    <t>2010406</t>
  </si>
  <si>
    <t xml:space="preserve">      社会事业发展规划</t>
  </si>
  <si>
    <t>2010407</t>
  </si>
  <si>
    <t xml:space="preserve">      经济体制改革研究</t>
  </si>
  <si>
    <t>2010408</t>
  </si>
  <si>
    <t xml:space="preserve">      物价管理</t>
  </si>
  <si>
    <t>2010450</t>
  </si>
  <si>
    <t>2010499</t>
  </si>
  <si>
    <t xml:space="preserve">      其他发展与改革事务支出</t>
  </si>
  <si>
    <t>20105</t>
  </si>
  <si>
    <t xml:space="preserve">    统计信息事务</t>
  </si>
  <si>
    <t>2010501</t>
  </si>
  <si>
    <t>2010502</t>
  </si>
  <si>
    <t>2010503</t>
  </si>
  <si>
    <t>2010504</t>
  </si>
  <si>
    <t xml:space="preserve">      信息事务</t>
  </si>
  <si>
    <t>2010505</t>
  </si>
  <si>
    <t xml:space="preserve">      专项统计业务</t>
  </si>
  <si>
    <t>2010506</t>
  </si>
  <si>
    <t xml:space="preserve">      统计管理</t>
  </si>
  <si>
    <t>2010507</t>
  </si>
  <si>
    <t xml:space="preserve">      专项普查活动</t>
  </si>
  <si>
    <t>2010508</t>
  </si>
  <si>
    <t xml:space="preserve">      统计抽样调查</t>
  </si>
  <si>
    <t>2010550</t>
  </si>
  <si>
    <t>2010599</t>
  </si>
  <si>
    <t xml:space="preserve">      其他统计信息事务支出</t>
  </si>
  <si>
    <t>20106</t>
  </si>
  <si>
    <t xml:space="preserve">    财政事务</t>
  </si>
  <si>
    <t>2010601</t>
  </si>
  <si>
    <t>2010602</t>
  </si>
  <si>
    <t>2010603</t>
  </si>
  <si>
    <t>2010604</t>
  </si>
  <si>
    <t xml:space="preserve">      预算改革业务</t>
  </si>
  <si>
    <t>2010605</t>
  </si>
  <si>
    <t xml:space="preserve">      财政国库业务</t>
  </si>
  <si>
    <t>2010606</t>
  </si>
  <si>
    <t xml:space="preserve">      财政监察</t>
  </si>
  <si>
    <t>2010607</t>
  </si>
  <si>
    <t xml:space="preserve">      信息化建设</t>
  </si>
  <si>
    <t>2010608</t>
  </si>
  <si>
    <t xml:space="preserve">      财政委托业务支出</t>
  </si>
  <si>
    <t>2010650</t>
  </si>
  <si>
    <t>2010699</t>
  </si>
  <si>
    <t xml:space="preserve">      其他财政事务支出</t>
  </si>
  <si>
    <t>20107</t>
  </si>
  <si>
    <t xml:space="preserve">    税收事务</t>
  </si>
  <si>
    <t>2010701</t>
  </si>
  <si>
    <t>2010702</t>
  </si>
  <si>
    <t>2010703</t>
  </si>
  <si>
    <t>2010709</t>
  </si>
  <si>
    <t xml:space="preserve">      税收业务</t>
  </si>
  <si>
    <t>2010750</t>
  </si>
  <si>
    <t>2010799</t>
  </si>
  <si>
    <t xml:space="preserve">      其他税收事务支出</t>
  </si>
  <si>
    <t>20108</t>
  </si>
  <si>
    <t xml:space="preserve">    审计事务</t>
  </si>
  <si>
    <t>2010801</t>
  </si>
  <si>
    <t>2010802</t>
  </si>
  <si>
    <t>2010803</t>
  </si>
  <si>
    <t>2010804</t>
  </si>
  <si>
    <t xml:space="preserve">      审计业务</t>
  </si>
  <si>
    <t>2010805</t>
  </si>
  <si>
    <t xml:space="preserve">      审计管理</t>
  </si>
  <si>
    <t>2010806</t>
  </si>
  <si>
    <t>2010850</t>
  </si>
  <si>
    <t>2010899</t>
  </si>
  <si>
    <t xml:space="preserve">      其他审计事务支出</t>
  </si>
  <si>
    <t>20109</t>
  </si>
  <si>
    <t xml:space="preserve">    海关事务</t>
  </si>
  <si>
    <t>2010901</t>
  </si>
  <si>
    <t>2010902</t>
  </si>
  <si>
    <t>2010903</t>
  </si>
  <si>
    <t>2010905</t>
  </si>
  <si>
    <t xml:space="preserve">      缉私办案</t>
  </si>
  <si>
    <t>2010907</t>
  </si>
  <si>
    <t xml:space="preserve">      口岸管理</t>
  </si>
  <si>
    <t>2010908</t>
  </si>
  <si>
    <t>2010909</t>
  </si>
  <si>
    <t xml:space="preserve">      海关关务</t>
  </si>
  <si>
    <t>2010910</t>
  </si>
  <si>
    <t xml:space="preserve">      关税征管</t>
  </si>
  <si>
    <t>2010911</t>
  </si>
  <si>
    <t xml:space="preserve">      海关监管</t>
  </si>
  <si>
    <t>2010912</t>
  </si>
  <si>
    <t xml:space="preserve">      检验检疫</t>
  </si>
  <si>
    <t>2010950</t>
  </si>
  <si>
    <t>2010999</t>
  </si>
  <si>
    <t xml:space="preserve">      其他海关事务支出</t>
  </si>
  <si>
    <t>20111</t>
  </si>
  <si>
    <t xml:space="preserve">    纪检监察事务</t>
  </si>
  <si>
    <t>2011101</t>
  </si>
  <si>
    <t>2011102</t>
  </si>
  <si>
    <t>2011103</t>
  </si>
  <si>
    <t>2011104</t>
  </si>
  <si>
    <t xml:space="preserve">      大案要案查处</t>
  </si>
  <si>
    <t>2011105</t>
  </si>
  <si>
    <t xml:space="preserve">      派驻派出机构</t>
  </si>
  <si>
    <t>2011106</t>
  </si>
  <si>
    <t xml:space="preserve">      巡视工作</t>
  </si>
  <si>
    <t>2011150</t>
  </si>
  <si>
    <t>2011199</t>
  </si>
  <si>
    <t xml:space="preserve">      其他纪检监察事务支出</t>
  </si>
  <si>
    <t>20113</t>
  </si>
  <si>
    <t xml:space="preserve">    商贸事务</t>
  </si>
  <si>
    <t>2011301</t>
  </si>
  <si>
    <t>2011302</t>
  </si>
  <si>
    <t>2011303</t>
  </si>
  <si>
    <t>2011304</t>
  </si>
  <si>
    <t xml:space="preserve">      对外贸易管理</t>
  </si>
  <si>
    <t>2011305</t>
  </si>
  <si>
    <t xml:space="preserve">      国际经济合作</t>
  </si>
  <si>
    <t>2011306</t>
  </si>
  <si>
    <t xml:space="preserve">      外资管理</t>
  </si>
  <si>
    <t>2011307</t>
  </si>
  <si>
    <t xml:space="preserve">      国内贸易管理</t>
  </si>
  <si>
    <t>2011308</t>
  </si>
  <si>
    <t xml:space="preserve">      招商引资</t>
  </si>
  <si>
    <t>2011350</t>
  </si>
  <si>
    <t>2011399</t>
  </si>
  <si>
    <t xml:space="preserve">      其他商贸事务支出</t>
  </si>
  <si>
    <t>20114</t>
  </si>
  <si>
    <t xml:space="preserve">    知识产权事务</t>
  </si>
  <si>
    <t>2011401</t>
  </si>
  <si>
    <t>2011402</t>
  </si>
  <si>
    <t>2011403</t>
  </si>
  <si>
    <t>2011404</t>
  </si>
  <si>
    <t xml:space="preserve">      专利审批</t>
  </si>
  <si>
    <t>2011405</t>
  </si>
  <si>
    <t xml:space="preserve">      知识产权战略和规划</t>
  </si>
  <si>
    <t>2011408</t>
  </si>
  <si>
    <t xml:space="preserve">      国际合作与交流</t>
  </si>
  <si>
    <t>2011409</t>
  </si>
  <si>
    <t xml:space="preserve">      知识产权宏观管理</t>
  </si>
  <si>
    <t>2011410</t>
  </si>
  <si>
    <t xml:space="preserve">      商标管理</t>
  </si>
  <si>
    <t>2011411</t>
  </si>
  <si>
    <t xml:space="preserve">      原产地地理标志管理</t>
  </si>
  <si>
    <t>2011450</t>
  </si>
  <si>
    <t>2011499</t>
  </si>
  <si>
    <t xml:space="preserve">      其他知识产权事务支出</t>
  </si>
  <si>
    <t>20123</t>
  </si>
  <si>
    <t xml:space="preserve">    民族事务</t>
  </si>
  <si>
    <t>2012301</t>
  </si>
  <si>
    <t>2012302</t>
  </si>
  <si>
    <t>2012303</t>
  </si>
  <si>
    <t>2012304</t>
  </si>
  <si>
    <t xml:space="preserve">      民族工作专项</t>
  </si>
  <si>
    <t>2012350</t>
  </si>
  <si>
    <t>2012399</t>
  </si>
  <si>
    <t xml:space="preserve">      其他民族事务支出</t>
  </si>
  <si>
    <t>20125</t>
  </si>
  <si>
    <t xml:space="preserve">    港澳台事务</t>
  </si>
  <si>
    <t>2012501</t>
  </si>
  <si>
    <t>2012502</t>
  </si>
  <si>
    <t>2012503</t>
  </si>
  <si>
    <t>2012504</t>
  </si>
  <si>
    <t xml:space="preserve">      港澳事务</t>
  </si>
  <si>
    <t>2012505</t>
  </si>
  <si>
    <t xml:space="preserve">      台湾事务</t>
  </si>
  <si>
    <t>2012550</t>
  </si>
  <si>
    <t>2012599</t>
  </si>
  <si>
    <t xml:space="preserve">      其他港澳台侨事务支出</t>
  </si>
  <si>
    <t>20126</t>
  </si>
  <si>
    <t xml:space="preserve">    档案事务</t>
  </si>
  <si>
    <t>2012601</t>
  </si>
  <si>
    <t>2012602</t>
  </si>
  <si>
    <t>2012603</t>
  </si>
  <si>
    <t>2012604</t>
  </si>
  <si>
    <t xml:space="preserve">      档案馆</t>
  </si>
  <si>
    <t>2012699</t>
  </si>
  <si>
    <t xml:space="preserve">      其他档案事务支出</t>
  </si>
  <si>
    <t>20128</t>
  </si>
  <si>
    <t xml:space="preserve">    民主党派及工商联事务</t>
  </si>
  <si>
    <t>2012801</t>
  </si>
  <si>
    <t>2012802</t>
  </si>
  <si>
    <t>2012803</t>
  </si>
  <si>
    <t>2012804</t>
  </si>
  <si>
    <t>2012850</t>
  </si>
  <si>
    <t>2012899</t>
  </si>
  <si>
    <t xml:space="preserve">      其他民主党派及工商联事务支出</t>
  </si>
  <si>
    <t>20129</t>
  </si>
  <si>
    <t xml:space="preserve">    群众团体事务</t>
  </si>
  <si>
    <t>2012901</t>
  </si>
  <si>
    <t>2012902</t>
  </si>
  <si>
    <t>2012903</t>
  </si>
  <si>
    <t xml:space="preserve">      工会事务</t>
  </si>
  <si>
    <t>2012950</t>
  </si>
  <si>
    <t>2012999</t>
  </si>
  <si>
    <t xml:space="preserve">      其他群众团体事务支出</t>
  </si>
  <si>
    <t>20131</t>
  </si>
  <si>
    <t xml:space="preserve">    党委办公厅(室)及相关机构事务</t>
  </si>
  <si>
    <t>2013101</t>
  </si>
  <si>
    <t>2013102</t>
  </si>
  <si>
    <t>2013103</t>
  </si>
  <si>
    <t>2013105</t>
  </si>
  <si>
    <t xml:space="preserve">      专项业务</t>
  </si>
  <si>
    <t>2013150</t>
  </si>
  <si>
    <t>2013199</t>
  </si>
  <si>
    <t xml:space="preserve">      其他党委办公厅(室)及相关机构事务支出</t>
  </si>
  <si>
    <t>20132</t>
  </si>
  <si>
    <t xml:space="preserve">    组织事务</t>
  </si>
  <si>
    <t>2013201</t>
  </si>
  <si>
    <t>2013202</t>
  </si>
  <si>
    <t>2013203</t>
  </si>
  <si>
    <t xml:space="preserve">      公务员事务</t>
  </si>
  <si>
    <t>2013250</t>
  </si>
  <si>
    <t>2013299</t>
  </si>
  <si>
    <t xml:space="preserve">      其他组织事务支出</t>
  </si>
  <si>
    <t>20133</t>
  </si>
  <si>
    <t xml:space="preserve">    宣传事务</t>
  </si>
  <si>
    <t>2013301</t>
  </si>
  <si>
    <t>2013302</t>
  </si>
  <si>
    <t>2013303</t>
  </si>
  <si>
    <t>2013304</t>
  </si>
  <si>
    <t xml:space="preserve">      宣传管理</t>
  </si>
  <si>
    <t>2013350</t>
  </si>
  <si>
    <t>2013399</t>
  </si>
  <si>
    <t xml:space="preserve">      其他宣传事务支出</t>
  </si>
  <si>
    <t>20134</t>
  </si>
  <si>
    <t xml:space="preserve">    统战事务</t>
  </si>
  <si>
    <t>2013401</t>
  </si>
  <si>
    <t>2013402</t>
  </si>
  <si>
    <t>2013403</t>
  </si>
  <si>
    <t>2013404</t>
  </si>
  <si>
    <t xml:space="preserve">      宗教事务</t>
  </si>
  <si>
    <t>2013405</t>
  </si>
  <si>
    <t xml:space="preserve">      华侨事务</t>
  </si>
  <si>
    <t>2013450</t>
  </si>
  <si>
    <t>2013499</t>
  </si>
  <si>
    <t xml:space="preserve">      其他统战事务支出</t>
  </si>
  <si>
    <t>20135</t>
  </si>
  <si>
    <t xml:space="preserve">    对外联络事务</t>
  </si>
  <si>
    <t>2013501</t>
  </si>
  <si>
    <t>2013502</t>
  </si>
  <si>
    <t>2013503</t>
  </si>
  <si>
    <t>2013550</t>
  </si>
  <si>
    <t>2013599</t>
  </si>
  <si>
    <t xml:space="preserve">      其他对外联络事务支出</t>
  </si>
  <si>
    <t>20136</t>
  </si>
  <si>
    <t xml:space="preserve">    其他共产党事务支出</t>
  </si>
  <si>
    <t>2013601</t>
  </si>
  <si>
    <t>2013602</t>
  </si>
  <si>
    <t>2013603</t>
  </si>
  <si>
    <t>2013650</t>
  </si>
  <si>
    <t>2013699</t>
  </si>
  <si>
    <t xml:space="preserve">      其他共产党事务支出</t>
  </si>
  <si>
    <t>20137</t>
  </si>
  <si>
    <t xml:space="preserve">    网信事务</t>
  </si>
  <si>
    <t>2013701</t>
  </si>
  <si>
    <t xml:space="preserve">       行政运行</t>
  </si>
  <si>
    <t>2013702</t>
  </si>
  <si>
    <t xml:space="preserve">       一般行政管理事务</t>
  </si>
  <si>
    <t>2013703</t>
  </si>
  <si>
    <t xml:space="preserve">       机关服务</t>
  </si>
  <si>
    <t>2013704</t>
  </si>
  <si>
    <t xml:space="preserve">       信息安全事务</t>
  </si>
  <si>
    <t>2013750</t>
  </si>
  <si>
    <t xml:space="preserve">       事业运行</t>
  </si>
  <si>
    <t>2013799</t>
  </si>
  <si>
    <t xml:space="preserve">       其他网信事务支出</t>
  </si>
  <si>
    <t>20138</t>
  </si>
  <si>
    <t xml:space="preserve">   市场监督管理事务</t>
  </si>
  <si>
    <t>2013801</t>
  </si>
  <si>
    <t>2013802</t>
  </si>
  <si>
    <t>2013803</t>
  </si>
  <si>
    <t>2013804</t>
  </si>
  <si>
    <t xml:space="preserve">      市场主体管理</t>
  </si>
  <si>
    <t>2013805</t>
  </si>
  <si>
    <t xml:space="preserve">      市场秩序执法</t>
  </si>
  <si>
    <t>2013808</t>
  </si>
  <si>
    <t>2013810</t>
  </si>
  <si>
    <t xml:space="preserve">      质量基础</t>
  </si>
  <si>
    <t>2013812</t>
  </si>
  <si>
    <t xml:space="preserve">      药品事务</t>
  </si>
  <si>
    <t>2013813</t>
  </si>
  <si>
    <t xml:space="preserve">      医疗器械事务</t>
  </si>
  <si>
    <t>2013814</t>
  </si>
  <si>
    <t xml:space="preserve">      化妆品事务</t>
  </si>
  <si>
    <t>2013815</t>
  </si>
  <si>
    <t xml:space="preserve">      质量安全监管</t>
  </si>
  <si>
    <t>2013816</t>
  </si>
  <si>
    <t xml:space="preserve">      食品安全监管</t>
  </si>
  <si>
    <t>2013850</t>
  </si>
  <si>
    <t>2013899</t>
  </si>
  <si>
    <t xml:space="preserve">      其他市场监督管理事务</t>
  </si>
  <si>
    <t>20199</t>
  </si>
  <si>
    <t xml:space="preserve">    其他一般公共服务支出</t>
  </si>
  <si>
    <t>2019901</t>
  </si>
  <si>
    <t xml:space="preserve">      国家赔偿费用支出</t>
  </si>
  <si>
    <t>2019999</t>
  </si>
  <si>
    <t xml:space="preserve">      其他一般公共服务支出</t>
  </si>
  <si>
    <t>202</t>
  </si>
  <si>
    <t xml:space="preserve">  外交支出</t>
  </si>
  <si>
    <t>20201</t>
  </si>
  <si>
    <t xml:space="preserve">    外交管理事务</t>
  </si>
  <si>
    <t>2020101</t>
  </si>
  <si>
    <t>2020102</t>
  </si>
  <si>
    <t>2020103</t>
  </si>
  <si>
    <t>2020104</t>
  </si>
  <si>
    <t>2020150</t>
  </si>
  <si>
    <t>2020199</t>
  </si>
  <si>
    <t xml:space="preserve">      其他外交管理事务支出</t>
  </si>
  <si>
    <t>20202</t>
  </si>
  <si>
    <t xml:space="preserve">    驻外机构</t>
  </si>
  <si>
    <t>2020201</t>
  </si>
  <si>
    <t xml:space="preserve">      驻外使领馆(团、处)</t>
  </si>
  <si>
    <t>2020202</t>
  </si>
  <si>
    <t xml:space="preserve">      其他驻外机构支出</t>
  </si>
  <si>
    <t>20203</t>
  </si>
  <si>
    <t xml:space="preserve">    对外援助</t>
  </si>
  <si>
    <t>2020304</t>
  </si>
  <si>
    <t xml:space="preserve">      援外优惠贷款贴息</t>
  </si>
  <si>
    <t xml:space="preserve">      对外援助</t>
  </si>
  <si>
    <t>20204</t>
  </si>
  <si>
    <t xml:space="preserve">    国际组织</t>
  </si>
  <si>
    <t>2020401</t>
  </si>
  <si>
    <t xml:space="preserve">      国际组织会费</t>
  </si>
  <si>
    <t>2020402</t>
  </si>
  <si>
    <t xml:space="preserve">      国际组织捐赠</t>
  </si>
  <si>
    <t>2020403</t>
  </si>
  <si>
    <t xml:space="preserve">      维和摊款</t>
  </si>
  <si>
    <t>2020404</t>
  </si>
  <si>
    <t xml:space="preserve">      国际组织股金及基金</t>
  </si>
  <si>
    <t>2020499</t>
  </si>
  <si>
    <t xml:space="preserve">      其他国际组织支出</t>
  </si>
  <si>
    <t>20205</t>
  </si>
  <si>
    <t xml:space="preserve">    对外合作与交流</t>
  </si>
  <si>
    <t>2020503</t>
  </si>
  <si>
    <t xml:space="preserve">      在华国际会议</t>
  </si>
  <si>
    <t>2020504</t>
  </si>
  <si>
    <t xml:space="preserve">      国际交流活动</t>
  </si>
  <si>
    <t>2020505</t>
  </si>
  <si>
    <t xml:space="preserve">      对外合作活动</t>
  </si>
  <si>
    <t>2020599</t>
  </si>
  <si>
    <t xml:space="preserve">      其他对外合作与交流支出</t>
  </si>
  <si>
    <t>20206</t>
  </si>
  <si>
    <t xml:space="preserve">    对外宣传</t>
  </si>
  <si>
    <t>2020601</t>
  </si>
  <si>
    <t xml:space="preserve">      对外宣传</t>
  </si>
  <si>
    <t>20207</t>
  </si>
  <si>
    <t xml:space="preserve">    边界勘界联检</t>
  </si>
  <si>
    <t>2020701</t>
  </si>
  <si>
    <t xml:space="preserve">      边界勘界</t>
  </si>
  <si>
    <t>2020702</t>
  </si>
  <si>
    <t xml:space="preserve">      边界联检</t>
  </si>
  <si>
    <t>2020703</t>
  </si>
  <si>
    <t xml:space="preserve">      边界界桩维护</t>
  </si>
  <si>
    <t>2020799</t>
  </si>
  <si>
    <t xml:space="preserve">      其他支出</t>
  </si>
  <si>
    <t>20208</t>
  </si>
  <si>
    <t xml:space="preserve">    国际发展合作</t>
  </si>
  <si>
    <t>2020801</t>
  </si>
  <si>
    <t>2020802</t>
  </si>
  <si>
    <t>2020803</t>
  </si>
  <si>
    <t>2020850</t>
  </si>
  <si>
    <t>2020899</t>
  </si>
  <si>
    <t xml:space="preserve">       其他国际发展合作支出</t>
  </si>
  <si>
    <t>20299</t>
  </si>
  <si>
    <t xml:space="preserve">    其他外交支出</t>
  </si>
  <si>
    <t xml:space="preserve">      其他外交支出</t>
  </si>
  <si>
    <t>203</t>
  </si>
  <si>
    <t xml:space="preserve">  国防支出</t>
  </si>
  <si>
    <t>20301</t>
  </si>
  <si>
    <t xml:space="preserve">    现役部队</t>
  </si>
  <si>
    <t>2030101</t>
  </si>
  <si>
    <t xml:space="preserve">      现役部队</t>
  </si>
  <si>
    <t>20304</t>
  </si>
  <si>
    <t xml:space="preserve">    国防科研事业</t>
  </si>
  <si>
    <t>2030401</t>
  </si>
  <si>
    <t xml:space="preserve">      国防科研事业</t>
  </si>
  <si>
    <t>20305</t>
  </si>
  <si>
    <t xml:space="preserve">    专项工程</t>
  </si>
  <si>
    <t>2030501</t>
  </si>
  <si>
    <t xml:space="preserve">      专项工程</t>
  </si>
  <si>
    <t>20306</t>
  </si>
  <si>
    <t xml:space="preserve">    国防动员</t>
  </si>
  <si>
    <t>2030601</t>
  </si>
  <si>
    <t xml:space="preserve">      兵役征集</t>
  </si>
  <si>
    <t>2030602</t>
  </si>
  <si>
    <t xml:space="preserve">      经济动员</t>
  </si>
  <si>
    <t>2030603</t>
  </si>
  <si>
    <t xml:space="preserve">      人民防空</t>
  </si>
  <si>
    <t>2030604</t>
  </si>
  <si>
    <t xml:space="preserve">      交通战备</t>
  </si>
  <si>
    <t>2030605</t>
  </si>
  <si>
    <t xml:space="preserve">      国防教育</t>
  </si>
  <si>
    <t>2030606</t>
  </si>
  <si>
    <t xml:space="preserve">      预备役部队</t>
  </si>
  <si>
    <t>2030607</t>
  </si>
  <si>
    <t xml:space="preserve">      民兵</t>
  </si>
  <si>
    <t>2030608</t>
  </si>
  <si>
    <t xml:space="preserve">      边海防</t>
  </si>
  <si>
    <t>2030699</t>
  </si>
  <si>
    <t xml:space="preserve">      其他国防动员支出</t>
  </si>
  <si>
    <t>20399</t>
  </si>
  <si>
    <t xml:space="preserve">    其他国防支出</t>
  </si>
  <si>
    <t xml:space="preserve">      其他国防支出</t>
  </si>
  <si>
    <t>204</t>
  </si>
  <si>
    <t xml:space="preserve">  公共安全支出</t>
  </si>
  <si>
    <t>20401</t>
  </si>
  <si>
    <t xml:space="preserve">    武装警察部队</t>
  </si>
  <si>
    <t>2040101</t>
  </si>
  <si>
    <t xml:space="preserve">      武装警察部队</t>
  </si>
  <si>
    <t>2040199</t>
  </si>
  <si>
    <t xml:space="preserve">      其他武装警察部队支出</t>
  </si>
  <si>
    <t>20402</t>
  </si>
  <si>
    <t xml:space="preserve">    公安</t>
  </si>
  <si>
    <t>2040201</t>
  </si>
  <si>
    <t>2040202</t>
  </si>
  <si>
    <t>2040203</t>
  </si>
  <si>
    <t>2040219</t>
  </si>
  <si>
    <t>2040220</t>
  </si>
  <si>
    <t xml:space="preserve">       执法办案</t>
  </si>
  <si>
    <t>2040221</t>
  </si>
  <si>
    <t xml:space="preserve">       特别业务</t>
  </si>
  <si>
    <t>2040222</t>
  </si>
  <si>
    <t xml:space="preserve">       特勤业务</t>
  </si>
  <si>
    <t>2040223</t>
  </si>
  <si>
    <t xml:space="preserve">       移民事务</t>
  </si>
  <si>
    <t>2040250</t>
  </si>
  <si>
    <t>2040299</t>
  </si>
  <si>
    <t xml:space="preserve">      其他公安支出</t>
  </si>
  <si>
    <t>20403</t>
  </si>
  <si>
    <t xml:space="preserve">    国家安全</t>
  </si>
  <si>
    <t>2040301</t>
  </si>
  <si>
    <t>2040302</t>
  </si>
  <si>
    <t>2040303</t>
  </si>
  <si>
    <t>2040304</t>
  </si>
  <si>
    <t xml:space="preserve">      安全业务</t>
  </si>
  <si>
    <t>2040350</t>
  </si>
  <si>
    <t>2040399</t>
  </si>
  <si>
    <t xml:space="preserve">      其他国家安全支出</t>
  </si>
  <si>
    <t>20404</t>
  </si>
  <si>
    <t xml:space="preserve">    检察</t>
  </si>
  <si>
    <t>2040401</t>
  </si>
  <si>
    <t>2040402</t>
  </si>
  <si>
    <t>2040403</t>
  </si>
  <si>
    <t>2040409</t>
  </si>
  <si>
    <t xml:space="preserve">      “两房”建设</t>
  </si>
  <si>
    <t>2040410</t>
  </si>
  <si>
    <t xml:space="preserve">       检察监督</t>
  </si>
  <si>
    <t>2040450</t>
  </si>
  <si>
    <t>2040499</t>
  </si>
  <si>
    <t xml:space="preserve">      其他检察支出</t>
  </si>
  <si>
    <t>20405</t>
  </si>
  <si>
    <t xml:space="preserve">    法院</t>
  </si>
  <si>
    <t>2040501</t>
  </si>
  <si>
    <t>2040502</t>
  </si>
  <si>
    <t>2040503</t>
  </si>
  <si>
    <t>2040504</t>
  </si>
  <si>
    <t xml:space="preserve">      案件审判</t>
  </si>
  <si>
    <t>2040505</t>
  </si>
  <si>
    <t xml:space="preserve">      案件执行</t>
  </si>
  <si>
    <t>2040506</t>
  </si>
  <si>
    <t xml:space="preserve">      “两庭”建设</t>
  </si>
  <si>
    <t>2040550</t>
  </si>
  <si>
    <t>2040599</t>
  </si>
  <si>
    <t xml:space="preserve">      其他法院支出</t>
  </si>
  <si>
    <t>20406</t>
  </si>
  <si>
    <t xml:space="preserve">    司法</t>
  </si>
  <si>
    <t>2040601</t>
  </si>
  <si>
    <t>2040602</t>
  </si>
  <si>
    <t>2040603</t>
  </si>
  <si>
    <t>2040604</t>
  </si>
  <si>
    <t xml:space="preserve">      基层司法业务</t>
  </si>
  <si>
    <t>2040605</t>
  </si>
  <si>
    <t xml:space="preserve">      普法宣传</t>
  </si>
  <si>
    <t>2040606</t>
  </si>
  <si>
    <t xml:space="preserve">      律师管理</t>
  </si>
  <si>
    <t>2040607</t>
  </si>
  <si>
    <t xml:space="preserve">      公共法律服务</t>
  </si>
  <si>
    <t>2040608</t>
  </si>
  <si>
    <t xml:space="preserve">      国家统一法律职业资格考试</t>
  </si>
  <si>
    <t>2040610</t>
  </si>
  <si>
    <t xml:space="preserve">      社区矫正</t>
  </si>
  <si>
    <t>2040612</t>
  </si>
  <si>
    <t xml:space="preserve">       法制建设</t>
  </si>
  <si>
    <t>2040613</t>
  </si>
  <si>
    <t xml:space="preserve">       信息化建设</t>
  </si>
  <si>
    <t>2040650</t>
  </si>
  <si>
    <t>2040699</t>
  </si>
  <si>
    <t xml:space="preserve">      其他司法支出</t>
  </si>
  <si>
    <t>20407</t>
  </si>
  <si>
    <t xml:space="preserve">    监狱</t>
  </si>
  <si>
    <t>2040701</t>
  </si>
  <si>
    <t>2040702</t>
  </si>
  <si>
    <t>2040703</t>
  </si>
  <si>
    <t>2040704</t>
  </si>
  <si>
    <t xml:space="preserve">      犯人生活</t>
  </si>
  <si>
    <t>2040705</t>
  </si>
  <si>
    <t xml:space="preserve">      犯人改造</t>
  </si>
  <si>
    <t>2040706</t>
  </si>
  <si>
    <t xml:space="preserve">      狱政设施建设</t>
  </si>
  <si>
    <t>2040707</t>
  </si>
  <si>
    <t>2040750</t>
  </si>
  <si>
    <t>2040799</t>
  </si>
  <si>
    <t xml:space="preserve">      其他监狱支出</t>
  </si>
  <si>
    <t>20408</t>
  </si>
  <si>
    <t xml:space="preserve">    强制隔离戒毒</t>
  </si>
  <si>
    <t>2040801</t>
  </si>
  <si>
    <t>2040802</t>
  </si>
  <si>
    <t>2040803</t>
  </si>
  <si>
    <t>2040804</t>
  </si>
  <si>
    <t xml:space="preserve">      强制隔离戒毒人员生活</t>
  </si>
  <si>
    <t>2040805</t>
  </si>
  <si>
    <t xml:space="preserve">      强制隔离戒毒人员教育</t>
  </si>
  <si>
    <t>2040806</t>
  </si>
  <si>
    <t xml:space="preserve">      所政设施建设</t>
  </si>
  <si>
    <t>2040807</t>
  </si>
  <si>
    <t>2040850</t>
  </si>
  <si>
    <t>2040899</t>
  </si>
  <si>
    <t xml:space="preserve">      其他强制隔离戒毒支出</t>
  </si>
  <si>
    <t>20409</t>
  </si>
  <si>
    <t xml:space="preserve">    国家保密</t>
  </si>
  <si>
    <t>2040901</t>
  </si>
  <si>
    <t>2040902</t>
  </si>
  <si>
    <t>2040903</t>
  </si>
  <si>
    <t>2040904</t>
  </si>
  <si>
    <t xml:space="preserve">      保密技术</t>
  </si>
  <si>
    <t>2040905</t>
  </si>
  <si>
    <t xml:space="preserve">      保密管理</t>
  </si>
  <si>
    <t>2040950</t>
  </si>
  <si>
    <t>2040999</t>
  </si>
  <si>
    <t xml:space="preserve">      其他国家保密支出</t>
  </si>
  <si>
    <t>20410</t>
  </si>
  <si>
    <t xml:space="preserve">    缉私警察</t>
  </si>
  <si>
    <t>2041001</t>
  </si>
  <si>
    <t>2041002</t>
  </si>
  <si>
    <t>2041006</t>
  </si>
  <si>
    <t>2041007</t>
  </si>
  <si>
    <t xml:space="preserve">       缉私业务</t>
  </si>
  <si>
    <t>2041099</t>
  </si>
  <si>
    <t xml:space="preserve">      其他缉私警察支出</t>
  </si>
  <si>
    <t>20499</t>
  </si>
  <si>
    <t xml:space="preserve">    其他公共安全支出</t>
  </si>
  <si>
    <t xml:space="preserve">      国家司法救助支出</t>
  </si>
  <si>
    <t xml:space="preserve">      其他公共安全支出</t>
  </si>
  <si>
    <t>205</t>
  </si>
  <si>
    <t xml:space="preserve">  教育支出</t>
  </si>
  <si>
    <t>20501</t>
  </si>
  <si>
    <t xml:space="preserve">    教育管理事务</t>
  </si>
  <si>
    <t>2050101</t>
  </si>
  <si>
    <t>2050102</t>
  </si>
  <si>
    <t>2050103</t>
  </si>
  <si>
    <t>2050199</t>
  </si>
  <si>
    <t xml:space="preserve">      其他教育管理事务支出</t>
  </si>
  <si>
    <t>20502</t>
  </si>
  <si>
    <t xml:space="preserve">    普通教育</t>
  </si>
  <si>
    <t>2050201</t>
  </si>
  <si>
    <t xml:space="preserve">      学前教育</t>
  </si>
  <si>
    <t>2050202</t>
  </si>
  <si>
    <t xml:space="preserve">      小学教育</t>
  </si>
  <si>
    <t>2050203</t>
  </si>
  <si>
    <t xml:space="preserve">      初中教育</t>
  </si>
  <si>
    <t>2050204</t>
  </si>
  <si>
    <t xml:space="preserve">      高中教育</t>
  </si>
  <si>
    <t>2050205</t>
  </si>
  <si>
    <t xml:space="preserve">      高等教育</t>
  </si>
  <si>
    <t>2050299</t>
  </si>
  <si>
    <t xml:space="preserve">      其他普通教育支出</t>
  </si>
  <si>
    <t>20503</t>
  </si>
  <si>
    <t xml:space="preserve">    职业教育</t>
  </si>
  <si>
    <t>2050301</t>
  </si>
  <si>
    <t xml:space="preserve">      初等职业教育</t>
  </si>
  <si>
    <t>2050302</t>
  </si>
  <si>
    <t xml:space="preserve">      中等职业教育</t>
  </si>
  <si>
    <t>2050303</t>
  </si>
  <si>
    <t xml:space="preserve">      技校教育</t>
  </si>
  <si>
    <t>2050305</t>
  </si>
  <si>
    <t xml:space="preserve">      高等职业教育</t>
  </si>
  <si>
    <t>2050399</t>
  </si>
  <si>
    <t xml:space="preserve">      其他职业教育支出</t>
  </si>
  <si>
    <t>20504</t>
  </si>
  <si>
    <t xml:space="preserve">    成人教育</t>
  </si>
  <si>
    <t>2050401</t>
  </si>
  <si>
    <t xml:space="preserve">      成人初等教育</t>
  </si>
  <si>
    <t>2050402</t>
  </si>
  <si>
    <t xml:space="preserve">      成人中等教育</t>
  </si>
  <si>
    <t>2050403</t>
  </si>
  <si>
    <t xml:space="preserve">      成人高等教育</t>
  </si>
  <si>
    <t>2050404</t>
  </si>
  <si>
    <t xml:space="preserve">      成人广播电视教育</t>
  </si>
  <si>
    <t>2050499</t>
  </si>
  <si>
    <t xml:space="preserve">      其他成人教育支出</t>
  </si>
  <si>
    <t>20505</t>
  </si>
  <si>
    <t xml:space="preserve">    广播电视教育</t>
  </si>
  <si>
    <t>2050501</t>
  </si>
  <si>
    <t xml:space="preserve">      广播电视学校</t>
  </si>
  <si>
    <t>2050502</t>
  </si>
  <si>
    <t xml:space="preserve">      教育电视台</t>
  </si>
  <si>
    <t>2050599</t>
  </si>
  <si>
    <t xml:space="preserve">      其他广播电视教育支出</t>
  </si>
  <si>
    <t>20506</t>
  </si>
  <si>
    <t xml:space="preserve">    留学教育</t>
  </si>
  <si>
    <t>2050601</t>
  </si>
  <si>
    <t xml:space="preserve">      出国留学教育</t>
  </si>
  <si>
    <t>2050602</t>
  </si>
  <si>
    <t xml:space="preserve">      来华留学教育</t>
  </si>
  <si>
    <t>2050699</t>
  </si>
  <si>
    <t xml:space="preserve">      其他留学教育支出</t>
  </si>
  <si>
    <t>20507</t>
  </si>
  <si>
    <t xml:space="preserve">    特殊教育</t>
  </si>
  <si>
    <t>2050701</t>
  </si>
  <si>
    <t xml:space="preserve">      特殊学校教育</t>
  </si>
  <si>
    <t>2050702</t>
  </si>
  <si>
    <t xml:space="preserve">      工读学校教育</t>
  </si>
  <si>
    <t>2050799</t>
  </si>
  <si>
    <t xml:space="preserve">      其他特殊教育支出</t>
  </si>
  <si>
    <t>20508</t>
  </si>
  <si>
    <t xml:space="preserve">    进修及培训</t>
  </si>
  <si>
    <t>2050801</t>
  </si>
  <si>
    <t xml:space="preserve">      教师进修</t>
  </si>
  <si>
    <t>2050802</t>
  </si>
  <si>
    <t xml:space="preserve">      干部教育</t>
  </si>
  <si>
    <t>2050803</t>
  </si>
  <si>
    <t xml:space="preserve">      培训支出</t>
  </si>
  <si>
    <t>2050804</t>
  </si>
  <si>
    <t xml:space="preserve">      退役士兵能力提升</t>
  </si>
  <si>
    <t>2050899</t>
  </si>
  <si>
    <t xml:space="preserve">      其他进修及培训</t>
  </si>
  <si>
    <t>20509</t>
  </si>
  <si>
    <t xml:space="preserve">    教育费附加安排的支出</t>
  </si>
  <si>
    <t>2050901</t>
  </si>
  <si>
    <t xml:space="preserve">      农村中小学校舍建设</t>
  </si>
  <si>
    <t>2050902</t>
  </si>
  <si>
    <t xml:space="preserve">      农村中小学教学设施</t>
  </si>
  <si>
    <t>2050903</t>
  </si>
  <si>
    <t xml:space="preserve">      城市中小学校舍建设</t>
  </si>
  <si>
    <t>2050904</t>
  </si>
  <si>
    <t xml:space="preserve">      城市中小学教学设施</t>
  </si>
  <si>
    <t>2050905</t>
  </si>
  <si>
    <t xml:space="preserve">      中等职业学校教学设施</t>
  </si>
  <si>
    <t>2050999</t>
  </si>
  <si>
    <t xml:space="preserve">      其他教育费附加安排的支出</t>
  </si>
  <si>
    <t>20599</t>
  </si>
  <si>
    <t xml:space="preserve">    其他教育支出</t>
  </si>
  <si>
    <t>2059999</t>
  </si>
  <si>
    <t xml:space="preserve">      其他教育支出</t>
  </si>
  <si>
    <t>206</t>
  </si>
  <si>
    <t xml:space="preserve">  科学技术支出</t>
  </si>
  <si>
    <t>20601</t>
  </si>
  <si>
    <t xml:space="preserve">    科学技术管理事务</t>
  </si>
  <si>
    <t>2060101</t>
  </si>
  <si>
    <t>2060102</t>
  </si>
  <si>
    <t>2060103</t>
  </si>
  <si>
    <t>2060199</t>
  </si>
  <si>
    <t xml:space="preserve">      其他科学技术管理事务支出</t>
  </si>
  <si>
    <t>20602</t>
  </si>
  <si>
    <t xml:space="preserve">    基础研究</t>
  </si>
  <si>
    <t>2060201</t>
  </si>
  <si>
    <t xml:space="preserve">      机构运行</t>
  </si>
  <si>
    <t>2060203</t>
  </si>
  <si>
    <t xml:space="preserve">      自然科学基金</t>
  </si>
  <si>
    <t>2060204</t>
  </si>
  <si>
    <t xml:space="preserve">      实验室及相关设施</t>
  </si>
  <si>
    <t>2060205</t>
  </si>
  <si>
    <t xml:space="preserve">      重大科学工程</t>
  </si>
  <si>
    <t>2060206</t>
  </si>
  <si>
    <t xml:space="preserve">      专项基础科研</t>
  </si>
  <si>
    <t>2060207</t>
  </si>
  <si>
    <t xml:space="preserve">      专项技术基础</t>
  </si>
  <si>
    <t>2060208</t>
  </si>
  <si>
    <t xml:space="preserve">      科技人才队伍建设</t>
  </si>
  <si>
    <t>2060299</t>
  </si>
  <si>
    <t xml:space="preserve">      其他基础研究支出</t>
  </si>
  <si>
    <t>20603</t>
  </si>
  <si>
    <t xml:space="preserve">    应用研究</t>
  </si>
  <si>
    <t>2060301</t>
  </si>
  <si>
    <t>2060302</t>
  </si>
  <si>
    <t xml:space="preserve">      社会公益研究</t>
  </si>
  <si>
    <t>2060303</t>
  </si>
  <si>
    <t xml:space="preserve">      高技术研究</t>
  </si>
  <si>
    <t>2060304</t>
  </si>
  <si>
    <t xml:space="preserve">      专项科研试制</t>
  </si>
  <si>
    <t>2060399</t>
  </si>
  <si>
    <t xml:space="preserve">      其他应用研究支出</t>
  </si>
  <si>
    <t>20604</t>
  </si>
  <si>
    <t xml:space="preserve">    技术研究与开发</t>
  </si>
  <si>
    <t>2060401</t>
  </si>
  <si>
    <t>2060404</t>
  </si>
  <si>
    <t xml:space="preserve">      科技成果转化与扩散</t>
  </si>
  <si>
    <t>2060405</t>
  </si>
  <si>
    <t xml:space="preserve">      共性技术研究与开发</t>
  </si>
  <si>
    <t>2060499</t>
  </si>
  <si>
    <t xml:space="preserve">      其他技术研究与开发支出</t>
  </si>
  <si>
    <t>20605</t>
  </si>
  <si>
    <t xml:space="preserve">    科技条件与服务</t>
  </si>
  <si>
    <t>2060501</t>
  </si>
  <si>
    <t>2060502</t>
  </si>
  <si>
    <t xml:space="preserve">      技术创新服务体系</t>
  </si>
  <si>
    <t>2060503</t>
  </si>
  <si>
    <t xml:space="preserve">      科技条件专项</t>
  </si>
  <si>
    <t>2060599</t>
  </si>
  <si>
    <t xml:space="preserve">      其他科技条件与服务支出</t>
  </si>
  <si>
    <t>20606</t>
  </si>
  <si>
    <t xml:space="preserve">    社会科学</t>
  </si>
  <si>
    <t>2060601</t>
  </si>
  <si>
    <t xml:space="preserve">      社会科学研究机构</t>
  </si>
  <si>
    <t>2060602</t>
  </si>
  <si>
    <t xml:space="preserve">      社会科学研究</t>
  </si>
  <si>
    <t>2060603</t>
  </si>
  <si>
    <t xml:space="preserve">      社科基金支出</t>
  </si>
  <si>
    <t>2060699</t>
  </si>
  <si>
    <t xml:space="preserve">      其他社会科学支出</t>
  </si>
  <si>
    <t>20607</t>
  </si>
  <si>
    <t xml:space="preserve">    科学技术普及</t>
  </si>
  <si>
    <t>2060701</t>
  </si>
  <si>
    <t>2060702</t>
  </si>
  <si>
    <t xml:space="preserve">      科普活动</t>
  </si>
  <si>
    <t>2060703</t>
  </si>
  <si>
    <t xml:space="preserve">      青少年科技活动</t>
  </si>
  <si>
    <t>2060704</t>
  </si>
  <si>
    <t xml:space="preserve">      学术交流活动</t>
  </si>
  <si>
    <t>2060705</t>
  </si>
  <si>
    <t xml:space="preserve">      科技馆站</t>
  </si>
  <si>
    <t>2060799</t>
  </si>
  <si>
    <t xml:space="preserve">      其他科学技术普及支出</t>
  </si>
  <si>
    <t>20608</t>
  </si>
  <si>
    <t xml:space="preserve">    科技交流与合作</t>
  </si>
  <si>
    <t>2060801</t>
  </si>
  <si>
    <t xml:space="preserve">      国际交流与合作</t>
  </si>
  <si>
    <t>2060802</t>
  </si>
  <si>
    <t xml:space="preserve">      重大科技合作项目</t>
  </si>
  <si>
    <t>2060899</t>
  </si>
  <si>
    <t xml:space="preserve">      其他科技交流与合作支出</t>
  </si>
  <si>
    <t>20609</t>
  </si>
  <si>
    <t xml:space="preserve">    科技重大项目</t>
  </si>
  <si>
    <t>2060901</t>
  </si>
  <si>
    <t xml:space="preserve">      科技重大专项</t>
  </si>
  <si>
    <t>2060902</t>
  </si>
  <si>
    <t xml:space="preserve">      重点研发计划</t>
  </si>
  <si>
    <t xml:space="preserve">      其他科技重大项目</t>
  </si>
  <si>
    <t>20699</t>
  </si>
  <si>
    <t xml:space="preserve">    其他科学技术支出</t>
  </si>
  <si>
    <t>2069901</t>
  </si>
  <si>
    <t xml:space="preserve">      科技奖励</t>
  </si>
  <si>
    <t>2069902</t>
  </si>
  <si>
    <t xml:space="preserve">      核应急</t>
  </si>
  <si>
    <t>2069903</t>
  </si>
  <si>
    <t xml:space="preserve">      转制科研机构</t>
  </si>
  <si>
    <t>2069999</t>
  </si>
  <si>
    <t xml:space="preserve">      其他科学技术支出</t>
  </si>
  <si>
    <t>207</t>
  </si>
  <si>
    <t xml:space="preserve">  文化旅游体育与传媒支出</t>
  </si>
  <si>
    <t>20701</t>
  </si>
  <si>
    <t xml:space="preserve">    文化和旅游</t>
  </si>
  <si>
    <t>2070101</t>
  </si>
  <si>
    <t>2070102</t>
  </si>
  <si>
    <t>2070103</t>
  </si>
  <si>
    <t>2070104</t>
  </si>
  <si>
    <t xml:space="preserve">      图书馆</t>
  </si>
  <si>
    <t>2070105</t>
  </si>
  <si>
    <t xml:space="preserve">      文化展示及纪念机构</t>
  </si>
  <si>
    <t>2070106</t>
  </si>
  <si>
    <t xml:space="preserve">      艺术表演场所</t>
  </si>
  <si>
    <t>2070107</t>
  </si>
  <si>
    <t xml:space="preserve">      艺术表演团体</t>
  </si>
  <si>
    <t>2070108</t>
  </si>
  <si>
    <t xml:space="preserve">      文化活动</t>
  </si>
  <si>
    <t>2070109</t>
  </si>
  <si>
    <t xml:space="preserve">      群众文化</t>
  </si>
  <si>
    <t>2070110</t>
  </si>
  <si>
    <t xml:space="preserve">      文化和旅游交流与合作</t>
  </si>
  <si>
    <t>2070111</t>
  </si>
  <si>
    <t xml:space="preserve">      文化创作与保护</t>
  </si>
  <si>
    <t>2070112</t>
  </si>
  <si>
    <t xml:space="preserve">      文化和旅游市场管理</t>
  </si>
  <si>
    <t>2070113</t>
  </si>
  <si>
    <t xml:space="preserve">       旅游宣传</t>
  </si>
  <si>
    <t>2070114</t>
  </si>
  <si>
    <t xml:space="preserve">       文化和旅游管理事务</t>
  </si>
  <si>
    <t>2070199</t>
  </si>
  <si>
    <t xml:space="preserve">      其他文化和旅游支出</t>
  </si>
  <si>
    <t>20702</t>
  </si>
  <si>
    <t xml:space="preserve">    文物</t>
  </si>
  <si>
    <t>2070201</t>
  </si>
  <si>
    <t>2070202</t>
  </si>
  <si>
    <t>2070203</t>
  </si>
  <si>
    <t>2070204</t>
  </si>
  <si>
    <t xml:space="preserve">      文物保护</t>
  </si>
  <si>
    <t>2070205</t>
  </si>
  <si>
    <t xml:space="preserve">      博物馆</t>
  </si>
  <si>
    <t>2070206</t>
  </si>
  <si>
    <t xml:space="preserve">      历史名城与古迹</t>
  </si>
  <si>
    <t>2070299</t>
  </si>
  <si>
    <t xml:space="preserve">      其他文物支出</t>
  </si>
  <si>
    <t>20703</t>
  </si>
  <si>
    <t xml:space="preserve">    体育</t>
  </si>
  <si>
    <t>2070301</t>
  </si>
  <si>
    <t>2070302</t>
  </si>
  <si>
    <t>2070303</t>
  </si>
  <si>
    <t>2070304</t>
  </si>
  <si>
    <t xml:space="preserve">      运动项目管理</t>
  </si>
  <si>
    <t>2070305</t>
  </si>
  <si>
    <t xml:space="preserve">      体育竞赛</t>
  </si>
  <si>
    <t>2070306</t>
  </si>
  <si>
    <t xml:space="preserve">      体育训练</t>
  </si>
  <si>
    <t>2070307</t>
  </si>
  <si>
    <t xml:space="preserve">      体育场馆</t>
  </si>
  <si>
    <t>2070308</t>
  </si>
  <si>
    <t xml:space="preserve">      群众体育</t>
  </si>
  <si>
    <t>2070309</t>
  </si>
  <si>
    <t xml:space="preserve">      体育交流与合作</t>
  </si>
  <si>
    <t>2070399</t>
  </si>
  <si>
    <t xml:space="preserve">      其他体育支出</t>
  </si>
  <si>
    <t xml:space="preserve">    新闻出版电影</t>
  </si>
  <si>
    <t>2070601</t>
  </si>
  <si>
    <t>2070602</t>
  </si>
  <si>
    <t>2070603</t>
  </si>
  <si>
    <t>2070604</t>
  </si>
  <si>
    <t xml:space="preserve">       新闻通讯</t>
  </si>
  <si>
    <t>2070605</t>
  </si>
  <si>
    <t xml:space="preserve">       出版发行</t>
  </si>
  <si>
    <t>2070606</t>
  </si>
  <si>
    <t xml:space="preserve">       版权管理</t>
  </si>
  <si>
    <t>2070607</t>
  </si>
  <si>
    <t xml:space="preserve">       电影</t>
  </si>
  <si>
    <t>2070699</t>
  </si>
  <si>
    <t xml:space="preserve">       其他新闻出版广播影视支出</t>
  </si>
  <si>
    <t>20708</t>
  </si>
  <si>
    <t xml:space="preserve">    广播电视</t>
  </si>
  <si>
    <t>2070801</t>
  </si>
  <si>
    <t>2070802</t>
  </si>
  <si>
    <t>2070803</t>
  </si>
  <si>
    <t>2070806</t>
  </si>
  <si>
    <t xml:space="preserve">      监测监管</t>
  </si>
  <si>
    <t>2070807</t>
  </si>
  <si>
    <t xml:space="preserve">      传输发射</t>
  </si>
  <si>
    <t>2070808</t>
  </si>
  <si>
    <t xml:space="preserve">      广播电视事务</t>
  </si>
  <si>
    <t>2070899</t>
  </si>
  <si>
    <t xml:space="preserve">      其他广播电视支出</t>
  </si>
  <si>
    <t>20799</t>
  </si>
  <si>
    <t xml:space="preserve">    其他文化旅游体育与传媒支出</t>
  </si>
  <si>
    <t>2079902</t>
  </si>
  <si>
    <t xml:space="preserve">      宣传文化发展专项支出</t>
  </si>
  <si>
    <t>2079903</t>
  </si>
  <si>
    <t xml:space="preserve">      文化产业发展专项支出</t>
  </si>
  <si>
    <t>2079999</t>
  </si>
  <si>
    <t xml:space="preserve">      其他文化旅游体育与传媒支出</t>
  </si>
  <si>
    <t>208</t>
  </si>
  <si>
    <t xml:space="preserve">  社会保障和就业支出</t>
  </si>
  <si>
    <t>20801</t>
  </si>
  <si>
    <t xml:space="preserve">    人力资源和社会保障管理事务</t>
  </si>
  <si>
    <t>2080101</t>
  </si>
  <si>
    <t>2080102</t>
  </si>
  <si>
    <t>2080103</t>
  </si>
  <si>
    <t>2080104</t>
  </si>
  <si>
    <t xml:space="preserve">      综合业务管理</t>
  </si>
  <si>
    <t>2080105</t>
  </si>
  <si>
    <t xml:space="preserve">      劳动保障监察</t>
  </si>
  <si>
    <t>2080106</t>
  </si>
  <si>
    <t xml:space="preserve">      就业管理事务</t>
  </si>
  <si>
    <t>2080107</t>
  </si>
  <si>
    <t xml:space="preserve">      社会保险业务管理事务</t>
  </si>
  <si>
    <t>2080108</t>
  </si>
  <si>
    <t>2080109</t>
  </si>
  <si>
    <t xml:space="preserve">      社会保险经办机构</t>
  </si>
  <si>
    <t>2080110</t>
  </si>
  <si>
    <t xml:space="preserve">      劳动关系和维权</t>
  </si>
  <si>
    <t>2080111</t>
  </si>
  <si>
    <t xml:space="preserve">      公共就业服务和职业技能鉴定机构</t>
  </si>
  <si>
    <t>2080112</t>
  </si>
  <si>
    <t xml:space="preserve">      劳动人事争议调解仲裁</t>
  </si>
  <si>
    <t>2080113</t>
  </si>
  <si>
    <t xml:space="preserve">      政府特殊津贴</t>
  </si>
  <si>
    <t>2080114</t>
  </si>
  <si>
    <t xml:space="preserve">      资助留学回国人员</t>
  </si>
  <si>
    <t>2080115</t>
  </si>
  <si>
    <t xml:space="preserve">      博士后日常经费</t>
  </si>
  <si>
    <t>2080116</t>
  </si>
  <si>
    <t xml:space="preserve">      引进人才费用</t>
  </si>
  <si>
    <t>2080199</t>
  </si>
  <si>
    <t xml:space="preserve">      其他人力资源和社会保障管理事务支出</t>
  </si>
  <si>
    <t>20802</t>
  </si>
  <si>
    <t xml:space="preserve">    民政管理事务</t>
  </si>
  <si>
    <t>2080201</t>
  </si>
  <si>
    <t>2080202</t>
  </si>
  <si>
    <t>2080203</t>
  </si>
  <si>
    <t>2080206</t>
  </si>
  <si>
    <t xml:space="preserve">      社会组织管理</t>
  </si>
  <si>
    <t>2080207</t>
  </si>
  <si>
    <t xml:space="preserve">      行政区划和地名管理</t>
  </si>
  <si>
    <t>2080208</t>
  </si>
  <si>
    <t xml:space="preserve">      基层政权建设和社区治理</t>
  </si>
  <si>
    <t>2080299</t>
  </si>
  <si>
    <t xml:space="preserve">      其他民政管理事务支出</t>
  </si>
  <si>
    <t>20804</t>
  </si>
  <si>
    <t xml:space="preserve">    补充全国社会保障基金</t>
  </si>
  <si>
    <t>2080402</t>
  </si>
  <si>
    <t xml:space="preserve">      用一般公共预算补充基金</t>
  </si>
  <si>
    <t>20805</t>
  </si>
  <si>
    <t xml:space="preserve">    行政事业单位养老支出</t>
  </si>
  <si>
    <t>2080501</t>
  </si>
  <si>
    <t xml:space="preserve">      行政单位离退休</t>
  </si>
  <si>
    <t>2080502</t>
  </si>
  <si>
    <t xml:space="preserve">      事业单位离退休</t>
  </si>
  <si>
    <t>2080503</t>
  </si>
  <si>
    <t xml:space="preserve">      离退休人员管理机构</t>
  </si>
  <si>
    <t>2080505</t>
  </si>
  <si>
    <t xml:space="preserve">      机关事业单位基本养老保险缴费支出</t>
  </si>
  <si>
    <t>2080506</t>
  </si>
  <si>
    <t xml:space="preserve">      机关事业单位职业年金缴费支出</t>
  </si>
  <si>
    <t>2080507</t>
  </si>
  <si>
    <t xml:space="preserve">      对机关事业单位基本养老保险基金的补助</t>
  </si>
  <si>
    <t>2080508</t>
  </si>
  <si>
    <t xml:space="preserve">      对机关事业单位职业年金的补助</t>
  </si>
  <si>
    <t>2080599</t>
  </si>
  <si>
    <t xml:space="preserve">      其他行政事业单位养老支出</t>
  </si>
  <si>
    <t>20806</t>
  </si>
  <si>
    <t xml:space="preserve">    企业改革补助</t>
  </si>
  <si>
    <t>2080601</t>
  </si>
  <si>
    <t xml:space="preserve">      企业关闭破产补助</t>
  </si>
  <si>
    <t>2080602</t>
  </si>
  <si>
    <t xml:space="preserve">      厂办大集体改革补助</t>
  </si>
  <si>
    <t>2080699</t>
  </si>
  <si>
    <t xml:space="preserve">      其他企业改革发展补助</t>
  </si>
  <si>
    <t>20807</t>
  </si>
  <si>
    <t xml:space="preserve">    就业补助</t>
  </si>
  <si>
    <t>2080701</t>
  </si>
  <si>
    <t xml:space="preserve">      就业创业服务补贴</t>
  </si>
  <si>
    <t>2080702</t>
  </si>
  <si>
    <t xml:space="preserve">      职业培训补贴</t>
  </si>
  <si>
    <t>2080704</t>
  </si>
  <si>
    <t xml:space="preserve">      社会保险补贴</t>
  </si>
  <si>
    <t>2080705</t>
  </si>
  <si>
    <t xml:space="preserve">      公益性岗位补贴</t>
  </si>
  <si>
    <t>2080709</t>
  </si>
  <si>
    <t xml:space="preserve">      职业技能鉴定补贴</t>
  </si>
  <si>
    <t>2080711</t>
  </si>
  <si>
    <t xml:space="preserve">      就业见习补贴</t>
  </si>
  <si>
    <t>2080712</t>
  </si>
  <si>
    <t xml:space="preserve">      高技能人才培养补助</t>
  </si>
  <si>
    <t>2080713</t>
  </si>
  <si>
    <t xml:space="preserve">      促进创业补贴</t>
  </si>
  <si>
    <t>2080799</t>
  </si>
  <si>
    <t xml:space="preserve">      其他就业补助支出</t>
  </si>
  <si>
    <t>20808</t>
  </si>
  <si>
    <t xml:space="preserve">    抚恤</t>
  </si>
  <si>
    <t>2080801</t>
  </si>
  <si>
    <t xml:space="preserve">      死亡抚恤</t>
  </si>
  <si>
    <t>2080802</t>
  </si>
  <si>
    <t xml:space="preserve">      伤残抚恤</t>
  </si>
  <si>
    <t>2080803</t>
  </si>
  <si>
    <t xml:space="preserve">      在乡复员、退伍军人生活补助</t>
  </si>
  <si>
    <t>2080804</t>
  </si>
  <si>
    <t xml:space="preserve">      优抚事业单位支出</t>
  </si>
  <si>
    <t>2080805</t>
  </si>
  <si>
    <t xml:space="preserve">      义务兵优待</t>
  </si>
  <si>
    <t>2080806</t>
  </si>
  <si>
    <t xml:space="preserve">      农村籍退役士兵老年生活补助</t>
  </si>
  <si>
    <t>2080899</t>
  </si>
  <si>
    <t xml:space="preserve">      其他优抚支出</t>
  </si>
  <si>
    <t>20809</t>
  </si>
  <si>
    <t xml:space="preserve">    退役安置</t>
  </si>
  <si>
    <t>2080901</t>
  </si>
  <si>
    <t xml:space="preserve">      退役士兵安置</t>
  </si>
  <si>
    <t>2080902</t>
  </si>
  <si>
    <t xml:space="preserve">      军队移交政府的离退休人员安置</t>
  </si>
  <si>
    <t>2080903</t>
  </si>
  <si>
    <t xml:space="preserve">      军队移交政府离退休干部管理机构</t>
  </si>
  <si>
    <t>2080904</t>
  </si>
  <si>
    <t xml:space="preserve">      退役士兵管理教育</t>
  </si>
  <si>
    <t>2080905</t>
  </si>
  <si>
    <t xml:space="preserve">       军队转业干部安置</t>
  </si>
  <si>
    <t>2080999</t>
  </si>
  <si>
    <t xml:space="preserve">      其他退役安置支出</t>
  </si>
  <si>
    <t>20810</t>
  </si>
  <si>
    <t xml:space="preserve">    社会福利</t>
  </si>
  <si>
    <t>2081001</t>
  </si>
  <si>
    <t xml:space="preserve">      儿童福利</t>
  </si>
  <si>
    <t>2081002</t>
  </si>
  <si>
    <t xml:space="preserve">      老年福利</t>
  </si>
  <si>
    <t>2081003</t>
  </si>
  <si>
    <t xml:space="preserve">      康复辅具</t>
  </si>
  <si>
    <t>2081004</t>
  </si>
  <si>
    <t xml:space="preserve">      殡葬</t>
  </si>
  <si>
    <t>2081005</t>
  </si>
  <si>
    <t xml:space="preserve">      社会福利事业单位</t>
  </si>
  <si>
    <t>2081006</t>
  </si>
  <si>
    <t xml:space="preserve">      养老服务</t>
  </si>
  <si>
    <t>2081099</t>
  </si>
  <si>
    <t xml:space="preserve">      其他社会福利支出</t>
  </si>
  <si>
    <t>20811</t>
  </si>
  <si>
    <t xml:space="preserve">    残疾人事业</t>
  </si>
  <si>
    <t>2081101</t>
  </si>
  <si>
    <t>2081102</t>
  </si>
  <si>
    <t>2081103</t>
  </si>
  <si>
    <t>2081104</t>
  </si>
  <si>
    <t xml:space="preserve">      残疾人康复</t>
  </si>
  <si>
    <t>2081105</t>
  </si>
  <si>
    <t xml:space="preserve">      残疾人就业和扶贫</t>
  </si>
  <si>
    <t>2081106</t>
  </si>
  <si>
    <t xml:space="preserve">      残疾人体育</t>
  </si>
  <si>
    <t>2081107</t>
  </si>
  <si>
    <t xml:space="preserve">      残疾人生活和护理补贴</t>
  </si>
  <si>
    <t>2081199</t>
  </si>
  <si>
    <t xml:space="preserve">      其他残疾人事业支出</t>
  </si>
  <si>
    <t>20816</t>
  </si>
  <si>
    <t xml:space="preserve">    红十字事业</t>
  </si>
  <si>
    <t>2081601</t>
  </si>
  <si>
    <t>2081602</t>
  </si>
  <si>
    <t>2081603</t>
  </si>
  <si>
    <t>2081699</t>
  </si>
  <si>
    <t xml:space="preserve">      其他红十字事业支出</t>
  </si>
  <si>
    <t>20819</t>
  </si>
  <si>
    <t xml:space="preserve">    最低生活保障</t>
  </si>
  <si>
    <t>2081901</t>
  </si>
  <si>
    <t xml:space="preserve">      城市最低生活保障金支出</t>
  </si>
  <si>
    <t>2081902</t>
  </si>
  <si>
    <t xml:space="preserve">      农村最低生活保障金支出</t>
  </si>
  <si>
    <t>20820</t>
  </si>
  <si>
    <t xml:space="preserve">    临时救助</t>
  </si>
  <si>
    <t>2082001</t>
  </si>
  <si>
    <t xml:space="preserve">      临时救助支出</t>
  </si>
  <si>
    <t>2082002</t>
  </si>
  <si>
    <t xml:space="preserve">      流浪乞讨人员救助支出</t>
  </si>
  <si>
    <t>20821</t>
  </si>
  <si>
    <t xml:space="preserve">    特困人员救助供养</t>
  </si>
  <si>
    <t>2082101</t>
  </si>
  <si>
    <t xml:space="preserve">      城市特困人员救助供养支出</t>
  </si>
  <si>
    <t>2082102</t>
  </si>
  <si>
    <t xml:space="preserve">      农村特困人员救助供养支出</t>
  </si>
  <si>
    <t>20824</t>
  </si>
  <si>
    <t xml:space="preserve">    补充道路交通事故社会救助基金</t>
  </si>
  <si>
    <t>2082401</t>
  </si>
  <si>
    <t xml:space="preserve">      交强险增值税补助基金支出</t>
  </si>
  <si>
    <t>2082402</t>
  </si>
  <si>
    <t xml:space="preserve">      交强险罚款收入补助基金支出</t>
  </si>
  <si>
    <t>20825</t>
  </si>
  <si>
    <t xml:space="preserve">    其他生活救助</t>
  </si>
  <si>
    <t>2082501</t>
  </si>
  <si>
    <t xml:space="preserve">      其他城市生活救助</t>
  </si>
  <si>
    <t>2082502</t>
  </si>
  <si>
    <t xml:space="preserve">      其他农村生活救助</t>
  </si>
  <si>
    <t>20826</t>
  </si>
  <si>
    <t xml:space="preserve">    财政对基本养老保险基金的补助</t>
  </si>
  <si>
    <t>2082601</t>
  </si>
  <si>
    <t xml:space="preserve">      财政对企业职工基本养老保险基金的补助</t>
  </si>
  <si>
    <t>2082602</t>
  </si>
  <si>
    <t xml:space="preserve">      财政对城乡居民基本养老保险基金的补助</t>
  </si>
  <si>
    <t>2082699</t>
  </si>
  <si>
    <t xml:space="preserve">      财政对其他基本养老保险基金的补助</t>
  </si>
  <si>
    <t>20827</t>
  </si>
  <si>
    <t xml:space="preserve">    财政对其他社会保险基金的补助</t>
  </si>
  <si>
    <t>2082701</t>
  </si>
  <si>
    <t xml:space="preserve">      财政对失业保险基金的补助</t>
  </si>
  <si>
    <t>2082702</t>
  </si>
  <si>
    <t xml:space="preserve">      财政对工伤保险基金的补助</t>
  </si>
  <si>
    <t>2082799</t>
  </si>
  <si>
    <t xml:space="preserve">      其他财政对社会保险基金的补助</t>
  </si>
  <si>
    <t>20828</t>
  </si>
  <si>
    <t xml:space="preserve">    退役军人管理事务</t>
  </si>
  <si>
    <t>2082801</t>
  </si>
  <si>
    <t>2082802</t>
  </si>
  <si>
    <t>2082803</t>
  </si>
  <si>
    <t>2082804</t>
  </si>
  <si>
    <t xml:space="preserve">       拥军优属</t>
  </si>
  <si>
    <t>2082805</t>
  </si>
  <si>
    <t xml:space="preserve">       部队供应</t>
  </si>
  <si>
    <t>2082850</t>
  </si>
  <si>
    <t>2082899</t>
  </si>
  <si>
    <t xml:space="preserve">       其他退役军人事务管理支出</t>
  </si>
  <si>
    <t xml:space="preserve">    财政代缴社会保险费支出</t>
  </si>
  <si>
    <t xml:space="preserve">       财政代缴城乡居民基本养老保险费支出</t>
  </si>
  <si>
    <t xml:space="preserve">       财政代缴其他社会保险费支出</t>
  </si>
  <si>
    <t>20899</t>
  </si>
  <si>
    <t xml:space="preserve">    其他社会保障和就业支出</t>
  </si>
  <si>
    <t xml:space="preserve">      其他社会保障和就业支出</t>
  </si>
  <si>
    <t>210</t>
  </si>
  <si>
    <t xml:space="preserve">  卫生健康支出</t>
  </si>
  <si>
    <t>21001</t>
  </si>
  <si>
    <t xml:space="preserve">    卫生健康管理事务</t>
  </si>
  <si>
    <t>2100101</t>
  </si>
  <si>
    <t>2100102</t>
  </si>
  <si>
    <t>2100103</t>
  </si>
  <si>
    <t>2100199</t>
  </si>
  <si>
    <t xml:space="preserve">      其他卫生健康管理事务支出</t>
  </si>
  <si>
    <t>21002</t>
  </si>
  <si>
    <t xml:space="preserve">    公立医院</t>
  </si>
  <si>
    <t>2100201</t>
  </si>
  <si>
    <t xml:space="preserve">      综合医院</t>
  </si>
  <si>
    <t>2100202</t>
  </si>
  <si>
    <t xml:space="preserve">      中医(民族)医院</t>
  </si>
  <si>
    <t>2100203</t>
  </si>
  <si>
    <t xml:space="preserve">      传染病医院</t>
  </si>
  <si>
    <t>2100204</t>
  </si>
  <si>
    <t xml:space="preserve">      职业病防治医院</t>
  </si>
  <si>
    <t>2100205</t>
  </si>
  <si>
    <t xml:space="preserve">      精神病医院</t>
  </si>
  <si>
    <t>2100206</t>
  </si>
  <si>
    <t xml:space="preserve">      妇幼保健医院</t>
  </si>
  <si>
    <t>2100207</t>
  </si>
  <si>
    <t xml:space="preserve">      儿童医院</t>
  </si>
  <si>
    <t>2100208</t>
  </si>
  <si>
    <t xml:space="preserve">      其他专科医院</t>
  </si>
  <si>
    <t>2100209</t>
  </si>
  <si>
    <t xml:space="preserve">      福利医院</t>
  </si>
  <si>
    <t>2100210</t>
  </si>
  <si>
    <t xml:space="preserve">      行业医院</t>
  </si>
  <si>
    <t>2100211</t>
  </si>
  <si>
    <t xml:space="preserve">      处理医疗欠费</t>
  </si>
  <si>
    <t>2100212</t>
  </si>
  <si>
    <t xml:space="preserve">      康复医院</t>
  </si>
  <si>
    <t>2100299</t>
  </si>
  <si>
    <t xml:space="preserve">      其他公立医院支出</t>
  </si>
  <si>
    <t>21003</t>
  </si>
  <si>
    <t xml:space="preserve">    基层医疗卫生机构</t>
  </si>
  <si>
    <t>2100301</t>
  </si>
  <si>
    <t xml:space="preserve">      城市社区卫生机构</t>
  </si>
  <si>
    <t>2100302</t>
  </si>
  <si>
    <t xml:space="preserve">      乡镇卫生院</t>
  </si>
  <si>
    <t>2100399</t>
  </si>
  <si>
    <t xml:space="preserve">      其他基层医疗卫生机构支出</t>
  </si>
  <si>
    <t>21004</t>
  </si>
  <si>
    <t xml:space="preserve">    公共卫生</t>
  </si>
  <si>
    <t>2100401</t>
  </si>
  <si>
    <t xml:space="preserve">      疾病预防控制机构</t>
  </si>
  <si>
    <t>2100402</t>
  </si>
  <si>
    <t xml:space="preserve">      卫生监督机构</t>
  </si>
  <si>
    <t>2100403</t>
  </si>
  <si>
    <t xml:space="preserve">      妇幼保健机构</t>
  </si>
  <si>
    <t>2100404</t>
  </si>
  <si>
    <t xml:space="preserve">      精神卫生机构</t>
  </si>
  <si>
    <t>2100405</t>
  </si>
  <si>
    <t xml:space="preserve">      应急救治机构</t>
  </si>
  <si>
    <t>2100406</t>
  </si>
  <si>
    <t xml:space="preserve">      采供血机构</t>
  </si>
  <si>
    <t>2100407</t>
  </si>
  <si>
    <t xml:space="preserve">      其他专业公共卫生机构</t>
  </si>
  <si>
    <t>2100408</t>
  </si>
  <si>
    <t xml:space="preserve">      基本公共卫生服务</t>
  </si>
  <si>
    <t>2100409</t>
  </si>
  <si>
    <t xml:space="preserve">      重大公共卫生服务</t>
  </si>
  <si>
    <t>2100410</t>
  </si>
  <si>
    <t xml:space="preserve">      突发公共卫生事件应急处理</t>
  </si>
  <si>
    <t>2100499</t>
  </si>
  <si>
    <t xml:space="preserve">      其他公共卫生支出</t>
  </si>
  <si>
    <t>21006</t>
  </si>
  <si>
    <t xml:space="preserve">    中医药</t>
  </si>
  <si>
    <t>2100601</t>
  </si>
  <si>
    <t xml:space="preserve">      中医(民族医)药专项</t>
  </si>
  <si>
    <t>2100699</t>
  </si>
  <si>
    <t xml:space="preserve">      其他中医药支出</t>
  </si>
  <si>
    <t>21007</t>
  </si>
  <si>
    <t xml:space="preserve">    计划生育事务</t>
  </si>
  <si>
    <t>2100716</t>
  </si>
  <si>
    <t xml:space="preserve">      计划生育机构</t>
  </si>
  <si>
    <t>2100717</t>
  </si>
  <si>
    <t xml:space="preserve">      计划生育服务</t>
  </si>
  <si>
    <t>2100799</t>
  </si>
  <si>
    <t xml:space="preserve">      其他计划生育事务支出</t>
  </si>
  <si>
    <t>21011</t>
  </si>
  <si>
    <t xml:space="preserve">    行政事业单位医疗</t>
  </si>
  <si>
    <t>2101101</t>
  </si>
  <si>
    <t xml:space="preserve">      行政单位医疗</t>
  </si>
  <si>
    <t>2101102</t>
  </si>
  <si>
    <t xml:space="preserve">      事业单位医疗</t>
  </si>
  <si>
    <t>2101103</t>
  </si>
  <si>
    <t xml:space="preserve">      公务员医疗补助</t>
  </si>
  <si>
    <t>2101199</t>
  </si>
  <si>
    <t xml:space="preserve">      其他行政事业单位医疗支出</t>
  </si>
  <si>
    <t>21012</t>
  </si>
  <si>
    <t xml:space="preserve">    财政对基本医疗保险基金的补助</t>
  </si>
  <si>
    <t>2101201</t>
  </si>
  <si>
    <t xml:space="preserve">      财政对职工基本医疗保险基金的补助</t>
  </si>
  <si>
    <t>2101202</t>
  </si>
  <si>
    <t xml:space="preserve">      财政对城乡居民基本医疗保险基金的补助</t>
  </si>
  <si>
    <t>2101299</t>
  </si>
  <si>
    <t xml:space="preserve">      财政对其他基本医疗保险基金的补助</t>
  </si>
  <si>
    <t>21013</t>
  </si>
  <si>
    <t xml:space="preserve">    医疗救助</t>
  </si>
  <si>
    <t>2101301</t>
  </si>
  <si>
    <t xml:space="preserve">      城乡医疗救助</t>
  </si>
  <si>
    <t>2101302</t>
  </si>
  <si>
    <t xml:space="preserve">      疾病应急救助</t>
  </si>
  <si>
    <t>2101399</t>
  </si>
  <si>
    <t xml:space="preserve">      其他医疗救助支出</t>
  </si>
  <si>
    <t>21014</t>
  </si>
  <si>
    <t xml:space="preserve">    优抚对象医疗</t>
  </si>
  <si>
    <t>2101401</t>
  </si>
  <si>
    <t xml:space="preserve">      优抚对象医疗补助</t>
  </si>
  <si>
    <t>2101499</t>
  </si>
  <si>
    <t xml:space="preserve">      其他优抚对象医疗支出</t>
  </si>
  <si>
    <t>21015</t>
  </si>
  <si>
    <t xml:space="preserve">    医疗保障管理事务</t>
  </si>
  <si>
    <t>2101501</t>
  </si>
  <si>
    <t>2101502</t>
  </si>
  <si>
    <t>2101503</t>
  </si>
  <si>
    <t>2101504</t>
  </si>
  <si>
    <t>2101505</t>
  </si>
  <si>
    <t xml:space="preserve">       医疗保障政策管理</t>
  </si>
  <si>
    <t>2101506</t>
  </si>
  <si>
    <t xml:space="preserve">       医疗保障经办事务</t>
  </si>
  <si>
    <t>2101550</t>
  </si>
  <si>
    <t>2101599</t>
  </si>
  <si>
    <t xml:space="preserve">       其他医疗保障管理事务支出</t>
  </si>
  <si>
    <t>21016</t>
  </si>
  <si>
    <t xml:space="preserve">   老龄卫生健康事务</t>
  </si>
  <si>
    <t>2101601</t>
  </si>
  <si>
    <t xml:space="preserve">      老龄卫生健康事务</t>
  </si>
  <si>
    <t>21099</t>
  </si>
  <si>
    <t xml:space="preserve">    其他卫生健康支出</t>
  </si>
  <si>
    <t xml:space="preserve">      其他卫生健康支出</t>
  </si>
  <si>
    <t>211</t>
  </si>
  <si>
    <t xml:space="preserve">  节能环保支出</t>
  </si>
  <si>
    <t>21101</t>
  </si>
  <si>
    <t xml:space="preserve">    环境保护管理事务</t>
  </si>
  <si>
    <t>2110101</t>
  </si>
  <si>
    <t>2110102</t>
  </si>
  <si>
    <t>2110103</t>
  </si>
  <si>
    <t>2110104</t>
  </si>
  <si>
    <t xml:space="preserve">      生态环境保护宣传</t>
  </si>
  <si>
    <t>2110105</t>
  </si>
  <si>
    <t xml:space="preserve">      环境保护法规、规划及标准</t>
  </si>
  <si>
    <t>2110106</t>
  </si>
  <si>
    <t xml:space="preserve">      生态环境国际合作及履约</t>
  </si>
  <si>
    <t>2110107</t>
  </si>
  <si>
    <t xml:space="preserve">      生态环境保护行政许可</t>
  </si>
  <si>
    <t>2110108</t>
  </si>
  <si>
    <t xml:space="preserve">      应对气候变化管理事务</t>
  </si>
  <si>
    <t>2110199</t>
  </si>
  <si>
    <t xml:space="preserve">      其他环境保护管理事务支出</t>
  </si>
  <si>
    <t>21102</t>
  </si>
  <si>
    <t xml:space="preserve">    环境监测与监察</t>
  </si>
  <si>
    <t>2110203</t>
  </si>
  <si>
    <t xml:space="preserve">      建设项目环评审查与监督</t>
  </si>
  <si>
    <t>2110204</t>
  </si>
  <si>
    <t xml:space="preserve">      核与辐射安全监督</t>
  </si>
  <si>
    <t>2110299</t>
  </si>
  <si>
    <t xml:space="preserve">      其他环境监测与监察支出</t>
  </si>
  <si>
    <t>21103</t>
  </si>
  <si>
    <t xml:space="preserve">    污染防治</t>
  </si>
  <si>
    <t>2110301</t>
  </si>
  <si>
    <t xml:space="preserve">      大气</t>
  </si>
  <si>
    <t>2110302</t>
  </si>
  <si>
    <t xml:space="preserve">      水体</t>
  </si>
  <si>
    <t>2110303</t>
  </si>
  <si>
    <t xml:space="preserve">      噪声</t>
  </si>
  <si>
    <t>2110304</t>
  </si>
  <si>
    <t xml:space="preserve">      固体废弃物与化学品</t>
  </si>
  <si>
    <t>2110305</t>
  </si>
  <si>
    <t xml:space="preserve">      放射源和放射性废物监管</t>
  </si>
  <si>
    <t>2110306</t>
  </si>
  <si>
    <t xml:space="preserve">      辐射</t>
  </si>
  <si>
    <t>2110307</t>
  </si>
  <si>
    <t xml:space="preserve">      土壤</t>
  </si>
  <si>
    <t>2110399</t>
  </si>
  <si>
    <t xml:space="preserve">      其他污染防治支出</t>
  </si>
  <si>
    <t>21104</t>
  </si>
  <si>
    <t xml:space="preserve">    自然生态保护</t>
  </si>
  <si>
    <t>2110401</t>
  </si>
  <si>
    <t xml:space="preserve">      生态保护</t>
  </si>
  <si>
    <t>2110402</t>
  </si>
  <si>
    <t xml:space="preserve">      农村环境保护</t>
  </si>
  <si>
    <t>2110404</t>
  </si>
  <si>
    <t xml:space="preserve">      生物及物种资源保护</t>
  </si>
  <si>
    <t>2110499</t>
  </si>
  <si>
    <t xml:space="preserve">      其他自然生态保护支出</t>
  </si>
  <si>
    <t>21105</t>
  </si>
  <si>
    <t xml:space="preserve">    天然林保护</t>
  </si>
  <si>
    <t>2110501</t>
  </si>
  <si>
    <t xml:space="preserve">      森林管护</t>
  </si>
  <si>
    <t>2110502</t>
  </si>
  <si>
    <t xml:space="preserve">      社会保险补助</t>
  </si>
  <si>
    <t>2110503</t>
  </si>
  <si>
    <t xml:space="preserve">      政策性社会性支出补助</t>
  </si>
  <si>
    <t>2110506</t>
  </si>
  <si>
    <t xml:space="preserve">      天然林保护工程建设 </t>
  </si>
  <si>
    <t>2110507</t>
  </si>
  <si>
    <t xml:space="preserve">       停伐补助</t>
  </si>
  <si>
    <t>2110599</t>
  </si>
  <si>
    <t xml:space="preserve">      其他天然林保护支出</t>
  </si>
  <si>
    <t>21106</t>
  </si>
  <si>
    <t xml:space="preserve">    退耕还林还草</t>
  </si>
  <si>
    <t>2110602</t>
  </si>
  <si>
    <t xml:space="preserve">      退耕现金</t>
  </si>
  <si>
    <t>2110603</t>
  </si>
  <si>
    <t xml:space="preserve">      退耕还林粮食折现补贴</t>
  </si>
  <si>
    <t>2110604</t>
  </si>
  <si>
    <t xml:space="preserve">      退耕还林粮食费用补贴</t>
  </si>
  <si>
    <t>2110605</t>
  </si>
  <si>
    <t xml:space="preserve">      退耕还林工程建设</t>
  </si>
  <si>
    <t>2110699</t>
  </si>
  <si>
    <t xml:space="preserve">      其他退耕还林还草支出</t>
  </si>
  <si>
    <t>21107</t>
  </si>
  <si>
    <t xml:space="preserve">    风沙荒漠治理</t>
  </si>
  <si>
    <t>2110704</t>
  </si>
  <si>
    <t xml:space="preserve">      京津风沙源治理工程建设</t>
  </si>
  <si>
    <t>2110799</t>
  </si>
  <si>
    <t xml:space="preserve">      其他风沙荒漠治理支出</t>
  </si>
  <si>
    <t>21108</t>
  </si>
  <si>
    <t xml:space="preserve">    退牧还草</t>
  </si>
  <si>
    <t>2110804</t>
  </si>
  <si>
    <t xml:space="preserve">      退牧还草工程建设</t>
  </si>
  <si>
    <t>2110899</t>
  </si>
  <si>
    <t xml:space="preserve">      其他退牧还草支出</t>
  </si>
  <si>
    <t>21109</t>
  </si>
  <si>
    <t xml:space="preserve">    已垦草原退耕还草</t>
  </si>
  <si>
    <t>2110901</t>
  </si>
  <si>
    <t xml:space="preserve">      已垦草原退耕还草</t>
  </si>
  <si>
    <t>21110</t>
  </si>
  <si>
    <t xml:space="preserve">    能源节约利用</t>
  </si>
  <si>
    <t>2111001</t>
  </si>
  <si>
    <t xml:space="preserve">      能源节能利用</t>
  </si>
  <si>
    <t>21111</t>
  </si>
  <si>
    <t xml:space="preserve">    污染减排</t>
  </si>
  <si>
    <t>2111101</t>
  </si>
  <si>
    <t xml:space="preserve">       生态环境监测与信息</t>
  </si>
  <si>
    <t>2111102</t>
  </si>
  <si>
    <t xml:space="preserve">       生态环境执法监察</t>
  </si>
  <si>
    <t>2111103</t>
  </si>
  <si>
    <t xml:space="preserve">       减排专项支出</t>
  </si>
  <si>
    <t>2111104</t>
  </si>
  <si>
    <t xml:space="preserve">       清洁生产专项支出</t>
  </si>
  <si>
    <t>2111199</t>
  </si>
  <si>
    <t xml:space="preserve">       其他污染减排支出</t>
  </si>
  <si>
    <t>21112</t>
  </si>
  <si>
    <t xml:space="preserve">    可再生能源</t>
  </si>
  <si>
    <t>2111201</t>
  </si>
  <si>
    <t xml:space="preserve">       可再生能源</t>
  </si>
  <si>
    <t>21113</t>
  </si>
  <si>
    <t xml:space="preserve">    循环经济</t>
  </si>
  <si>
    <t>2111301</t>
  </si>
  <si>
    <t xml:space="preserve">       循环经济</t>
  </si>
  <si>
    <t>21114</t>
  </si>
  <si>
    <t xml:space="preserve">    能源管理事务</t>
  </si>
  <si>
    <t>2111401</t>
  </si>
  <si>
    <t>2111402</t>
  </si>
  <si>
    <t>2111403</t>
  </si>
  <si>
    <t>2111404</t>
  </si>
  <si>
    <t xml:space="preserve">      能源预测预警</t>
  </si>
  <si>
    <t>2111405</t>
  </si>
  <si>
    <t xml:space="preserve">      能源战略规划与实施</t>
  </si>
  <si>
    <t>2111406</t>
  </si>
  <si>
    <t xml:space="preserve">      能源科技装备</t>
  </si>
  <si>
    <t>2111407</t>
  </si>
  <si>
    <t xml:space="preserve">      能源行业管理</t>
  </si>
  <si>
    <t>2111408</t>
  </si>
  <si>
    <t xml:space="preserve">      能源管理</t>
  </si>
  <si>
    <t>2111409</t>
  </si>
  <si>
    <t xml:space="preserve">      石油储备发展管理</t>
  </si>
  <si>
    <t>2111410</t>
  </si>
  <si>
    <t xml:space="preserve">      能源调查</t>
  </si>
  <si>
    <t>2111411</t>
  </si>
  <si>
    <t>2111413</t>
  </si>
  <si>
    <t xml:space="preserve">      农村电网建设</t>
  </si>
  <si>
    <t>2111450</t>
  </si>
  <si>
    <t>2111499</t>
  </si>
  <si>
    <t xml:space="preserve">      其他能源管理事务支出</t>
  </si>
  <si>
    <t>21199</t>
  </si>
  <si>
    <t xml:space="preserve">    其他节能环保支出</t>
  </si>
  <si>
    <t xml:space="preserve">      其他节能环保支出</t>
  </si>
  <si>
    <t>212</t>
  </si>
  <si>
    <t xml:space="preserve">  城乡社区支出</t>
  </si>
  <si>
    <t>21201</t>
  </si>
  <si>
    <t xml:space="preserve">    城乡社区管理事务</t>
  </si>
  <si>
    <t>2120101</t>
  </si>
  <si>
    <t>2120102</t>
  </si>
  <si>
    <t>2120103</t>
  </si>
  <si>
    <t>2120104</t>
  </si>
  <si>
    <t xml:space="preserve">      城管执法</t>
  </si>
  <si>
    <t>2120105</t>
  </si>
  <si>
    <t xml:space="preserve">      工程建设标准规范编制与监管</t>
  </si>
  <si>
    <t>2120106</t>
  </si>
  <si>
    <t xml:space="preserve">      工程建设管理</t>
  </si>
  <si>
    <t>2120107</t>
  </si>
  <si>
    <t xml:space="preserve">      市政公用行业市场监管</t>
  </si>
  <si>
    <t>2120109</t>
  </si>
  <si>
    <t xml:space="preserve">      住宅建设与房地产市场监管</t>
  </si>
  <si>
    <t>2120110</t>
  </si>
  <si>
    <t xml:space="preserve">      执业资格注册、资质审查</t>
  </si>
  <si>
    <t>2120199</t>
  </si>
  <si>
    <t xml:space="preserve">      其他城乡社区管理事务支出</t>
  </si>
  <si>
    <t>21202</t>
  </si>
  <si>
    <t xml:space="preserve">    城乡社区规划与管理</t>
  </si>
  <si>
    <t>2120201</t>
  </si>
  <si>
    <t xml:space="preserve">      城乡社区规划与管理</t>
  </si>
  <si>
    <t>21203</t>
  </si>
  <si>
    <t xml:space="preserve">    城乡社区公共设施</t>
  </si>
  <si>
    <t>2120303</t>
  </si>
  <si>
    <t xml:space="preserve">      小城镇基础设施建设</t>
  </si>
  <si>
    <t>2120399</t>
  </si>
  <si>
    <t xml:space="preserve">      其他城乡社区公共设施支出</t>
  </si>
  <si>
    <t>21205</t>
  </si>
  <si>
    <t xml:space="preserve">    城乡社区环境卫生</t>
  </si>
  <si>
    <t>2120501</t>
  </si>
  <si>
    <t xml:space="preserve">      城乡社区环境卫生</t>
  </si>
  <si>
    <t>21206</t>
  </si>
  <si>
    <t xml:space="preserve">    建设市场管理与监督</t>
  </si>
  <si>
    <t>2120601</t>
  </si>
  <si>
    <t xml:space="preserve">      建设市场管理与监督</t>
  </si>
  <si>
    <t>21299</t>
  </si>
  <si>
    <t xml:space="preserve">    其他城乡社区支出</t>
  </si>
  <si>
    <t xml:space="preserve">      其他城乡社区支出</t>
  </si>
  <si>
    <t>213</t>
  </si>
  <si>
    <t xml:space="preserve">  农林水支出</t>
  </si>
  <si>
    <t>21301</t>
  </si>
  <si>
    <t xml:space="preserve">    农业农村</t>
  </si>
  <si>
    <t>2130101</t>
  </si>
  <si>
    <t>2130102</t>
  </si>
  <si>
    <t>2130103</t>
  </si>
  <si>
    <t>2130104</t>
  </si>
  <si>
    <t>2130105</t>
  </si>
  <si>
    <t xml:space="preserve">      农垦运行</t>
  </si>
  <si>
    <t>2130106</t>
  </si>
  <si>
    <t xml:space="preserve">      科技转化与推广服务</t>
  </si>
  <si>
    <t>2130108</t>
  </si>
  <si>
    <t xml:space="preserve">      病虫害控制</t>
  </si>
  <si>
    <t>2130109</t>
  </si>
  <si>
    <t xml:space="preserve">      农产品质量安全</t>
  </si>
  <si>
    <t>2130110</t>
  </si>
  <si>
    <t xml:space="preserve">      执法监管</t>
  </si>
  <si>
    <t>2130111</t>
  </si>
  <si>
    <t xml:space="preserve">      统计监测与信息服务</t>
  </si>
  <si>
    <t>2130112</t>
  </si>
  <si>
    <t xml:space="preserve">      行业业务管理</t>
  </si>
  <si>
    <t>2130114</t>
  </si>
  <si>
    <t xml:space="preserve">      对外交流与合作</t>
  </si>
  <si>
    <t>2130119</t>
  </si>
  <si>
    <t xml:space="preserve">      防灾救灾</t>
  </si>
  <si>
    <t>2130120</t>
  </si>
  <si>
    <t xml:space="preserve">      稳定农民收入补贴</t>
  </si>
  <si>
    <t>2130121</t>
  </si>
  <si>
    <t xml:space="preserve">      农业结构调整补贴</t>
  </si>
  <si>
    <t>2130122</t>
  </si>
  <si>
    <t xml:space="preserve">      农业生产发展</t>
  </si>
  <si>
    <t>2130124</t>
  </si>
  <si>
    <t xml:space="preserve">      农业合作经济</t>
  </si>
  <si>
    <t>2130125</t>
  </si>
  <si>
    <t xml:space="preserve">      农产品加工与促销</t>
  </si>
  <si>
    <t>2130126</t>
  </si>
  <si>
    <t xml:space="preserve">      农村社会事业</t>
  </si>
  <si>
    <t>2130135</t>
  </si>
  <si>
    <t xml:space="preserve">      农业资源保护修复与利用</t>
  </si>
  <si>
    <t>2130142</t>
  </si>
  <si>
    <t xml:space="preserve">      农村道路建设</t>
  </si>
  <si>
    <t>2130148</t>
  </si>
  <si>
    <t xml:space="preserve">      成品油价格改革对渔业的补贴</t>
  </si>
  <si>
    <t>2130152</t>
  </si>
  <si>
    <t xml:space="preserve">      对高校毕业生到基层任职补助</t>
  </si>
  <si>
    <t>2130153</t>
  </si>
  <si>
    <t xml:space="preserve">      农田建设</t>
  </si>
  <si>
    <t>2130199</t>
  </si>
  <si>
    <t xml:space="preserve">      其他农业农村支出</t>
  </si>
  <si>
    <t>21302</t>
  </si>
  <si>
    <t xml:space="preserve">    林业和草原</t>
  </si>
  <si>
    <t>2130201</t>
  </si>
  <si>
    <t>2130202</t>
  </si>
  <si>
    <t>2130203</t>
  </si>
  <si>
    <t>2130204</t>
  </si>
  <si>
    <t xml:space="preserve">      事业机构</t>
  </si>
  <si>
    <t>2130205</t>
  </si>
  <si>
    <t xml:space="preserve">      森林资源培育</t>
  </si>
  <si>
    <t>2130206</t>
  </si>
  <si>
    <t xml:space="preserve">      技术推广与转化</t>
  </si>
  <si>
    <t>2130207</t>
  </si>
  <si>
    <t xml:space="preserve">      森林资源管理</t>
  </si>
  <si>
    <t>2130209</t>
  </si>
  <si>
    <t xml:space="preserve">      森林生态效益补偿</t>
  </si>
  <si>
    <t>2130210</t>
  </si>
  <si>
    <t xml:space="preserve">      自然保护区等管理</t>
  </si>
  <si>
    <t>2130211</t>
  </si>
  <si>
    <t xml:space="preserve">      动植物保护</t>
  </si>
  <si>
    <t>2130212</t>
  </si>
  <si>
    <t xml:space="preserve">      湿地保护</t>
  </si>
  <si>
    <t>2130213</t>
  </si>
  <si>
    <t xml:space="preserve">      执法与监督</t>
  </si>
  <si>
    <t>2130217</t>
  </si>
  <si>
    <t xml:space="preserve">      防沙治沙</t>
  </si>
  <si>
    <t>2130220</t>
  </si>
  <si>
    <t xml:space="preserve">      对外合作与交流</t>
  </si>
  <si>
    <t>2130221</t>
  </si>
  <si>
    <t xml:space="preserve">      产业化管理</t>
  </si>
  <si>
    <t>2130223</t>
  </si>
  <si>
    <t xml:space="preserve">      信息管理</t>
  </si>
  <si>
    <t>2130226</t>
  </si>
  <si>
    <t xml:space="preserve">      林区公共支出</t>
  </si>
  <si>
    <t>2130227</t>
  </si>
  <si>
    <t xml:space="preserve">      贷款贴息</t>
  </si>
  <si>
    <t>2130232</t>
  </si>
  <si>
    <t xml:space="preserve">      成品油价格改革对林业的补贴</t>
  </si>
  <si>
    <t>2130234</t>
  </si>
  <si>
    <t xml:space="preserve">      林业草原防灾减灾</t>
  </si>
  <si>
    <t>2130235</t>
  </si>
  <si>
    <t xml:space="preserve">       国家公园</t>
  </si>
  <si>
    <t>2130236</t>
  </si>
  <si>
    <t xml:space="preserve">       草原管理</t>
  </si>
  <si>
    <t>2130237</t>
  </si>
  <si>
    <t xml:space="preserve">       行业业务管理</t>
  </si>
  <si>
    <t>2130299</t>
  </si>
  <si>
    <t xml:space="preserve">      其他林业和草原支出</t>
  </si>
  <si>
    <t>21303</t>
  </si>
  <si>
    <t xml:space="preserve">    水利</t>
  </si>
  <si>
    <t>2130301</t>
  </si>
  <si>
    <t>2130302</t>
  </si>
  <si>
    <t>2130303</t>
  </si>
  <si>
    <t>2130304</t>
  </si>
  <si>
    <t xml:space="preserve">      水利行业业务管理</t>
  </si>
  <si>
    <t>2130305</t>
  </si>
  <si>
    <t xml:space="preserve">      水利工程建设</t>
  </si>
  <si>
    <t>2130306</t>
  </si>
  <si>
    <t xml:space="preserve">      水利工程运行与维护</t>
  </si>
  <si>
    <t>2130307</t>
  </si>
  <si>
    <t xml:space="preserve">      长江黄河等流域管理</t>
  </si>
  <si>
    <t>2130308</t>
  </si>
  <si>
    <t xml:space="preserve">      水利前期工作</t>
  </si>
  <si>
    <t>2130309</t>
  </si>
  <si>
    <t xml:space="preserve">      水利执法监督</t>
  </si>
  <si>
    <t>2130310</t>
  </si>
  <si>
    <t xml:space="preserve">      水土保持</t>
  </si>
  <si>
    <t>2130311</t>
  </si>
  <si>
    <t xml:space="preserve">      水资源节约管理与保护</t>
  </si>
  <si>
    <t>2130312</t>
  </si>
  <si>
    <t xml:space="preserve">      水质监测</t>
  </si>
  <si>
    <t>2130313</t>
  </si>
  <si>
    <t xml:space="preserve">      水文测报</t>
  </si>
  <si>
    <t>2130314</t>
  </si>
  <si>
    <t xml:space="preserve">      防汛</t>
  </si>
  <si>
    <t>2130315</t>
  </si>
  <si>
    <t xml:space="preserve">      抗旱</t>
  </si>
  <si>
    <t>2130316</t>
  </si>
  <si>
    <t xml:space="preserve">      农村水利</t>
  </si>
  <si>
    <t>2130317</t>
  </si>
  <si>
    <t xml:space="preserve">      水利技术推广</t>
  </si>
  <si>
    <t>2130318</t>
  </si>
  <si>
    <t xml:space="preserve">      国际河流治理与管理</t>
  </si>
  <si>
    <t>2130319</t>
  </si>
  <si>
    <t xml:space="preserve">      江河湖库水系综合整治</t>
  </si>
  <si>
    <t>2130321</t>
  </si>
  <si>
    <t xml:space="preserve">      大中型水库移民后期扶持专项支出</t>
  </si>
  <si>
    <t>2130322</t>
  </si>
  <si>
    <t xml:space="preserve">      水利安全监督</t>
  </si>
  <si>
    <t>2130333</t>
  </si>
  <si>
    <t>2130334</t>
  </si>
  <si>
    <t xml:space="preserve">      水利建设征地及移民支出</t>
  </si>
  <si>
    <t>2130335</t>
  </si>
  <si>
    <t xml:space="preserve">      农村人畜饮水</t>
  </si>
  <si>
    <t>2130336</t>
  </si>
  <si>
    <t xml:space="preserve">      南水北调工程建设</t>
  </si>
  <si>
    <t>2130337</t>
  </si>
  <si>
    <t xml:space="preserve">      南水北调工程管理</t>
  </si>
  <si>
    <t>2130399</t>
  </si>
  <si>
    <t xml:space="preserve">      其他水利支出</t>
  </si>
  <si>
    <t>21305</t>
  </si>
  <si>
    <t xml:space="preserve">    扶贫</t>
  </si>
  <si>
    <t>2130501</t>
  </si>
  <si>
    <t>2130502</t>
  </si>
  <si>
    <t>2130503</t>
  </si>
  <si>
    <t>2130504</t>
  </si>
  <si>
    <t xml:space="preserve">      农村基础设施建设</t>
  </si>
  <si>
    <t>2130505</t>
  </si>
  <si>
    <t xml:space="preserve">      生产发展</t>
  </si>
  <si>
    <t>2130506</t>
  </si>
  <si>
    <t xml:space="preserve">      社会发展</t>
  </si>
  <si>
    <t>2130507</t>
  </si>
  <si>
    <t xml:space="preserve">      扶贫贷款奖补和贴息</t>
  </si>
  <si>
    <t>2130508</t>
  </si>
  <si>
    <t xml:space="preserve">      “三西”农业建设专项补助</t>
  </si>
  <si>
    <t>2130550</t>
  </si>
  <si>
    <t xml:space="preserve">      扶贫事业机构</t>
  </si>
  <si>
    <t>2130599</t>
  </si>
  <si>
    <t xml:space="preserve">      其他扶贫支出</t>
  </si>
  <si>
    <t>21307</t>
  </si>
  <si>
    <t xml:space="preserve">    农村综合改革</t>
  </si>
  <si>
    <t>2130701</t>
  </si>
  <si>
    <t xml:space="preserve">      对村级公益事业建设的补助</t>
  </si>
  <si>
    <t>2130704</t>
  </si>
  <si>
    <t xml:space="preserve">      国有农场办社会职能改革补助</t>
  </si>
  <si>
    <t>2130705</t>
  </si>
  <si>
    <t xml:space="preserve">      对村民委员会和村党支部的补助</t>
  </si>
  <si>
    <t>2130706</t>
  </si>
  <si>
    <t xml:space="preserve">      对村集体经济组织的补助</t>
  </si>
  <si>
    <t>2130707</t>
  </si>
  <si>
    <t xml:space="preserve">      农村综合改革示范试点补助</t>
  </si>
  <si>
    <t>2130799</t>
  </si>
  <si>
    <t xml:space="preserve">      其他农村综合改革支出</t>
  </si>
  <si>
    <t>21308</t>
  </si>
  <si>
    <t xml:space="preserve">    普惠金融发展支出</t>
  </si>
  <si>
    <t>2130801</t>
  </si>
  <si>
    <t xml:space="preserve">      支持农村金融机构</t>
  </si>
  <si>
    <t>2130802</t>
  </si>
  <si>
    <t xml:space="preserve">      涉农贷款增量奖励</t>
  </si>
  <si>
    <t>2130803</t>
  </si>
  <si>
    <t xml:space="preserve">      农业保险保费补贴</t>
  </si>
  <si>
    <t>2130804</t>
  </si>
  <si>
    <t xml:space="preserve">      创业担保贷款贴息</t>
  </si>
  <si>
    <t>2130805</t>
  </si>
  <si>
    <t xml:space="preserve">      补充创业担保贷款基金</t>
  </si>
  <si>
    <t>2130899</t>
  </si>
  <si>
    <t xml:space="preserve">      其他普惠金融发展支出</t>
  </si>
  <si>
    <t>21309</t>
  </si>
  <si>
    <t xml:space="preserve">    目标价格补贴</t>
  </si>
  <si>
    <t>2130901</t>
  </si>
  <si>
    <t xml:space="preserve">      棉花目标价格补贴</t>
  </si>
  <si>
    <t xml:space="preserve">      其他目标价格补贴</t>
  </si>
  <si>
    <t>21399</t>
  </si>
  <si>
    <t xml:space="preserve">    其他农林水事务支出</t>
  </si>
  <si>
    <t>2139901</t>
  </si>
  <si>
    <t xml:space="preserve">      化解其他公益性乡村债务支出</t>
  </si>
  <si>
    <t>2139999</t>
  </si>
  <si>
    <t xml:space="preserve">      其他农林水事务支出</t>
  </si>
  <si>
    <t>214</t>
  </si>
  <si>
    <t xml:space="preserve">  交通运输支出</t>
  </si>
  <si>
    <t>21401</t>
  </si>
  <si>
    <t xml:space="preserve">    公路水路运输</t>
  </si>
  <si>
    <t>2140101</t>
  </si>
  <si>
    <t>2140102</t>
  </si>
  <si>
    <t>2140103</t>
  </si>
  <si>
    <t>2140104</t>
  </si>
  <si>
    <t xml:space="preserve">      公路建设</t>
  </si>
  <si>
    <t>2140106</t>
  </si>
  <si>
    <t xml:space="preserve">      公路养护</t>
  </si>
  <si>
    <t>2140109</t>
  </si>
  <si>
    <t xml:space="preserve">      公路运输信息化建设</t>
  </si>
  <si>
    <t>2140110</t>
  </si>
  <si>
    <t xml:space="preserve">      公路和运输安全</t>
  </si>
  <si>
    <t>2140111</t>
  </si>
  <si>
    <t xml:space="preserve">      公路还贷专项</t>
  </si>
  <si>
    <t>2140112</t>
  </si>
  <si>
    <t xml:space="preserve">      公路运输管理</t>
  </si>
  <si>
    <t>2140114</t>
  </si>
  <si>
    <t xml:space="preserve">      公路和运输技术标准化建设</t>
  </si>
  <si>
    <t>2140122</t>
  </si>
  <si>
    <t xml:space="preserve">      港口设施</t>
  </si>
  <si>
    <t>2140123</t>
  </si>
  <si>
    <t xml:space="preserve">      航道维护</t>
  </si>
  <si>
    <t>2140127</t>
  </si>
  <si>
    <t xml:space="preserve">      船舶检验</t>
  </si>
  <si>
    <t>2140128</t>
  </si>
  <si>
    <t xml:space="preserve">      救助打捞</t>
  </si>
  <si>
    <t>2140129</t>
  </si>
  <si>
    <t xml:space="preserve">      内河运输</t>
  </si>
  <si>
    <t>2140130</t>
  </si>
  <si>
    <t xml:space="preserve">      远洋运输</t>
  </si>
  <si>
    <t>2140131</t>
  </si>
  <si>
    <t xml:space="preserve">      海事管理</t>
  </si>
  <si>
    <t>2140133</t>
  </si>
  <si>
    <t xml:space="preserve">      航标事业发展支出</t>
  </si>
  <si>
    <t>2140136</t>
  </si>
  <si>
    <t xml:space="preserve">      水路运输管理支出</t>
  </si>
  <si>
    <t>2140138</t>
  </si>
  <si>
    <t xml:space="preserve">      口岸建设</t>
  </si>
  <si>
    <t>2140139</t>
  </si>
  <si>
    <t xml:space="preserve">      取消政府还贷二级公路收费专项支出</t>
  </si>
  <si>
    <t>2140199</t>
  </si>
  <si>
    <t xml:space="preserve">      其他公路水路运输支出</t>
  </si>
  <si>
    <t>21402</t>
  </si>
  <si>
    <t xml:space="preserve">    铁路运输</t>
  </si>
  <si>
    <t>2140201</t>
  </si>
  <si>
    <t>2140202</t>
  </si>
  <si>
    <t>2140203</t>
  </si>
  <si>
    <t>2140204</t>
  </si>
  <si>
    <t xml:space="preserve">      铁路路网建设</t>
  </si>
  <si>
    <t>2140205</t>
  </si>
  <si>
    <t xml:space="preserve">      铁路还贷专项</t>
  </si>
  <si>
    <t>2140206</t>
  </si>
  <si>
    <t xml:space="preserve">      铁路安全</t>
  </si>
  <si>
    <t>2140207</t>
  </si>
  <si>
    <t xml:space="preserve">      铁路专项运输</t>
  </si>
  <si>
    <t>2140208</t>
  </si>
  <si>
    <t xml:space="preserve">      行业监管</t>
  </si>
  <si>
    <t>2140299</t>
  </si>
  <si>
    <t xml:space="preserve">      其他铁路运输支出</t>
  </si>
  <si>
    <t>21403</t>
  </si>
  <si>
    <t xml:space="preserve">    民用航空运输</t>
  </si>
  <si>
    <t>2140301</t>
  </si>
  <si>
    <t>2140302</t>
  </si>
  <si>
    <t>2140303</t>
  </si>
  <si>
    <t>2140304</t>
  </si>
  <si>
    <t xml:space="preserve">      机场建设</t>
  </si>
  <si>
    <t>2140305</t>
  </si>
  <si>
    <t xml:space="preserve">      空管系统建设</t>
  </si>
  <si>
    <t>2140306</t>
  </si>
  <si>
    <t xml:space="preserve">      民航还贷专项支出</t>
  </si>
  <si>
    <t>2140307</t>
  </si>
  <si>
    <t xml:space="preserve">      民用航空安全</t>
  </si>
  <si>
    <t>2140308</t>
  </si>
  <si>
    <t xml:space="preserve">      民航专项运输</t>
  </si>
  <si>
    <t>2140399</t>
  </si>
  <si>
    <t xml:space="preserve">      其他民用航空运输支出</t>
  </si>
  <si>
    <t>21404</t>
  </si>
  <si>
    <t xml:space="preserve">    成品油价格改革对交通运输的补贴</t>
  </si>
  <si>
    <t>2140401</t>
  </si>
  <si>
    <t xml:space="preserve">      对城市公交的补贴</t>
  </si>
  <si>
    <t>2140402</t>
  </si>
  <si>
    <t xml:space="preserve">      对农村道路客运的补贴</t>
  </si>
  <si>
    <t>2140403</t>
  </si>
  <si>
    <t xml:space="preserve">      对出租车的补贴</t>
  </si>
  <si>
    <t>2140499</t>
  </si>
  <si>
    <t xml:space="preserve">      成品油价格改革补贴其他支出</t>
  </si>
  <si>
    <t>21405</t>
  </si>
  <si>
    <t xml:space="preserve">    邮政业支出</t>
  </si>
  <si>
    <t>2140501</t>
  </si>
  <si>
    <t>2140502</t>
  </si>
  <si>
    <t>2140503</t>
  </si>
  <si>
    <t>2140504</t>
  </si>
  <si>
    <t>2140505</t>
  </si>
  <si>
    <t xml:space="preserve">      邮政普遍服务与特殊服务</t>
  </si>
  <si>
    <t>2140599</t>
  </si>
  <si>
    <t xml:space="preserve">      其他邮政业支出</t>
  </si>
  <si>
    <t>21406</t>
  </si>
  <si>
    <t xml:space="preserve">    车辆购置税支出</t>
  </si>
  <si>
    <t>2140601</t>
  </si>
  <si>
    <t xml:space="preserve">      车辆购置税用于公路等基础设施建设支出</t>
  </si>
  <si>
    <t>2140602</t>
  </si>
  <si>
    <t xml:space="preserve">      车辆购置税用于农村公路建设支出</t>
  </si>
  <si>
    <t>2140603</t>
  </si>
  <si>
    <t xml:space="preserve">      车辆购置税用于老旧汽车报废更新补贴</t>
  </si>
  <si>
    <t>2140699</t>
  </si>
  <si>
    <t xml:space="preserve">      车辆购置税其他支出</t>
  </si>
  <si>
    <t>21499</t>
  </si>
  <si>
    <t xml:space="preserve">    其他交通运输支出</t>
  </si>
  <si>
    <t>2149901</t>
  </si>
  <si>
    <t xml:space="preserve">      公共交通运营补助</t>
  </si>
  <si>
    <t>2149999</t>
  </si>
  <si>
    <t xml:space="preserve">      其他交通运输支出</t>
  </si>
  <si>
    <t>215</t>
  </si>
  <si>
    <t xml:space="preserve">  资源勘探工业信息等支出</t>
  </si>
  <si>
    <t>21501</t>
  </si>
  <si>
    <t xml:space="preserve">    资源勘探开发</t>
  </si>
  <si>
    <t>2150101</t>
  </si>
  <si>
    <t>2150102</t>
  </si>
  <si>
    <t>2150103</t>
  </si>
  <si>
    <t>2150104</t>
  </si>
  <si>
    <t xml:space="preserve">      煤炭勘探开采和洗选</t>
  </si>
  <si>
    <t>2150105</t>
  </si>
  <si>
    <t xml:space="preserve">      石油和天然气勘探开采</t>
  </si>
  <si>
    <t>2150106</t>
  </si>
  <si>
    <t xml:space="preserve">      黑色金属矿勘探和采选</t>
  </si>
  <si>
    <t>2150107</t>
  </si>
  <si>
    <t xml:space="preserve">      有色金属矿勘探和采选</t>
  </si>
  <si>
    <t>2150108</t>
  </si>
  <si>
    <t xml:space="preserve">      非金属矿勘探和采选</t>
  </si>
  <si>
    <t>2150199</t>
  </si>
  <si>
    <t xml:space="preserve">      其他资源勘探业支出</t>
  </si>
  <si>
    <t>21502</t>
  </si>
  <si>
    <t xml:space="preserve">    制造业</t>
  </si>
  <si>
    <t>2150201</t>
  </si>
  <si>
    <t>2150202</t>
  </si>
  <si>
    <t>2150203</t>
  </si>
  <si>
    <t>2150204</t>
  </si>
  <si>
    <t xml:space="preserve">      纺织业</t>
  </si>
  <si>
    <t>2150205</t>
  </si>
  <si>
    <t xml:space="preserve">      医药制造业</t>
  </si>
  <si>
    <t>2150206</t>
  </si>
  <si>
    <t xml:space="preserve">      非金属矿物制品业</t>
  </si>
  <si>
    <t>2150207</t>
  </si>
  <si>
    <t xml:space="preserve">      通信设备、计算机及其他电子设备制造业</t>
  </si>
  <si>
    <t>2150208</t>
  </si>
  <si>
    <t xml:space="preserve">      交通运输设备制造业</t>
  </si>
  <si>
    <t>2150209</t>
  </si>
  <si>
    <t xml:space="preserve">      电气机械及器材制造业</t>
  </si>
  <si>
    <t>2150210</t>
  </si>
  <si>
    <t xml:space="preserve">      工艺品及其他制造业</t>
  </si>
  <si>
    <t>2150212</t>
  </si>
  <si>
    <t xml:space="preserve">      石油加工、炼焦及核燃料加工业</t>
  </si>
  <si>
    <t>2150213</t>
  </si>
  <si>
    <t xml:space="preserve">      化学原料及化学制品制造业</t>
  </si>
  <si>
    <t>2150214</t>
  </si>
  <si>
    <t xml:space="preserve">      黑色金属冶炼及压延加工业</t>
  </si>
  <si>
    <t>2150215</t>
  </si>
  <si>
    <t xml:space="preserve">      有色金属冶炼及压延加工业</t>
  </si>
  <si>
    <t>2150299</t>
  </si>
  <si>
    <t xml:space="preserve">      其他制造业支出</t>
  </si>
  <si>
    <t>21503</t>
  </si>
  <si>
    <t xml:space="preserve">    建筑业</t>
  </si>
  <si>
    <t>2150301</t>
  </si>
  <si>
    <t>2150302</t>
  </si>
  <si>
    <t>2150303</t>
  </si>
  <si>
    <t>2150399</t>
  </si>
  <si>
    <t xml:space="preserve">      其他建筑业支出</t>
  </si>
  <si>
    <t>21505</t>
  </si>
  <si>
    <t xml:space="preserve">    工业和信息产业监管</t>
  </si>
  <si>
    <t>2150501</t>
  </si>
  <si>
    <t>2150502</t>
  </si>
  <si>
    <t>2150503</t>
  </si>
  <si>
    <t>2150505</t>
  </si>
  <si>
    <t xml:space="preserve">      战备应急</t>
  </si>
  <si>
    <t>2150507</t>
  </si>
  <si>
    <t xml:space="preserve">      专用通信</t>
  </si>
  <si>
    <t>2150508</t>
  </si>
  <si>
    <t xml:space="preserve">      无线电及信息通信监管</t>
  </si>
  <si>
    <t xml:space="preserve">      工程建设及运行维护</t>
  </si>
  <si>
    <t xml:space="preserve">      产业发展</t>
  </si>
  <si>
    <t>2150599</t>
  </si>
  <si>
    <t xml:space="preserve">      其他工业和信息产业监管支出</t>
  </si>
  <si>
    <t>21507</t>
  </si>
  <si>
    <t xml:space="preserve">    国有资产监管</t>
  </si>
  <si>
    <t>2150701</t>
  </si>
  <si>
    <t>2150702</t>
  </si>
  <si>
    <t>2150703</t>
  </si>
  <si>
    <t>2150704</t>
  </si>
  <si>
    <t xml:space="preserve">      国有企业监事会专项</t>
  </si>
  <si>
    <t>2150705</t>
  </si>
  <si>
    <t xml:space="preserve">      中央企业专项管理</t>
  </si>
  <si>
    <t>2150799</t>
  </si>
  <si>
    <t xml:space="preserve">      其他国有资产监管支出</t>
  </si>
  <si>
    <t>21508</t>
  </si>
  <si>
    <t xml:space="preserve">    支持中小企业发展和管理支出</t>
  </si>
  <si>
    <t>2150801</t>
  </si>
  <si>
    <t>2150802</t>
  </si>
  <si>
    <t>2150803</t>
  </si>
  <si>
    <t>2150804</t>
  </si>
  <si>
    <t xml:space="preserve">      科技型中小企业技术创新基金</t>
  </si>
  <si>
    <t>2150805</t>
  </si>
  <si>
    <t xml:space="preserve">      中小企业发展专项</t>
  </si>
  <si>
    <t>2150806</t>
  </si>
  <si>
    <t xml:space="preserve">      减免房租补贴</t>
  </si>
  <si>
    <t>2150899</t>
  </si>
  <si>
    <t xml:space="preserve">      其他支持中小企业发展和管理支出</t>
  </si>
  <si>
    <t>21599</t>
  </si>
  <si>
    <t xml:space="preserve">    其他资源勘探工业信息等支出</t>
  </si>
  <si>
    <t>2159901</t>
  </si>
  <si>
    <t xml:space="preserve">      黄金事务</t>
  </si>
  <si>
    <t>2159904</t>
  </si>
  <si>
    <t xml:space="preserve">      技术改造支出</t>
  </si>
  <si>
    <t>2159905</t>
  </si>
  <si>
    <t xml:space="preserve">      中药材扶持资金支出</t>
  </si>
  <si>
    <t>2159906</t>
  </si>
  <si>
    <t xml:space="preserve">      重点产业振兴和技术改造项目贷款贴息</t>
  </si>
  <si>
    <t>2159999</t>
  </si>
  <si>
    <t xml:space="preserve">      其他资源勘探工业信息等支出</t>
  </si>
  <si>
    <t>216</t>
  </si>
  <si>
    <t xml:space="preserve">  商业服务业等支出</t>
  </si>
  <si>
    <t>21602</t>
  </si>
  <si>
    <t xml:space="preserve">    商业流通事务</t>
  </si>
  <si>
    <t>2160201</t>
  </si>
  <si>
    <t>2160202</t>
  </si>
  <si>
    <t>2160203</t>
  </si>
  <si>
    <t>2160216</t>
  </si>
  <si>
    <t xml:space="preserve">      食品流通安全补贴</t>
  </si>
  <si>
    <t>2160217</t>
  </si>
  <si>
    <t xml:space="preserve">      市场监测及信息管理</t>
  </si>
  <si>
    <t>2160218</t>
  </si>
  <si>
    <t xml:space="preserve">      民贸企业补贴</t>
  </si>
  <si>
    <t>2160219</t>
  </si>
  <si>
    <t xml:space="preserve">      民贸民品贷款贴息</t>
  </si>
  <si>
    <t>2160250</t>
  </si>
  <si>
    <t>2160299</t>
  </si>
  <si>
    <t xml:space="preserve">      其他商业流通事务支出</t>
  </si>
  <si>
    <t>21606</t>
  </si>
  <si>
    <t xml:space="preserve">    涉外发展服务支出</t>
  </si>
  <si>
    <t>2160601</t>
  </si>
  <si>
    <t>2160602</t>
  </si>
  <si>
    <t>2160603</t>
  </si>
  <si>
    <t>2160607</t>
  </si>
  <si>
    <t xml:space="preserve">      外商投资环境建设补助资金</t>
  </si>
  <si>
    <t>2160699</t>
  </si>
  <si>
    <t xml:space="preserve">      其他涉外发展服务支出</t>
  </si>
  <si>
    <t>21699</t>
  </si>
  <si>
    <t xml:space="preserve">    其他商业服务业等支出</t>
  </si>
  <si>
    <t>2169901</t>
  </si>
  <si>
    <t xml:space="preserve">      服务业基础设施建设</t>
  </si>
  <si>
    <t>2169999</t>
  </si>
  <si>
    <t xml:space="preserve">      其他商业服务业等支出</t>
  </si>
  <si>
    <t>217</t>
  </si>
  <si>
    <t xml:space="preserve">  金融支出</t>
  </si>
  <si>
    <t>21701</t>
  </si>
  <si>
    <t xml:space="preserve">    金融部门行政支出</t>
  </si>
  <si>
    <t>2170101</t>
  </si>
  <si>
    <t>2170102</t>
  </si>
  <si>
    <t>2170103</t>
  </si>
  <si>
    <t>2170104</t>
  </si>
  <si>
    <t xml:space="preserve">      安全防卫</t>
  </si>
  <si>
    <t>2170150</t>
  </si>
  <si>
    <t>2170199</t>
  </si>
  <si>
    <t xml:space="preserve">      金融部门其他行政支出</t>
  </si>
  <si>
    <t>21702</t>
  </si>
  <si>
    <t xml:space="preserve">    金融部门监管支出</t>
  </si>
  <si>
    <t>2170201</t>
  </si>
  <si>
    <t xml:space="preserve">      货币发行</t>
  </si>
  <si>
    <t>2170202</t>
  </si>
  <si>
    <t xml:space="preserve">      金融服务</t>
  </si>
  <si>
    <t>2170203</t>
  </si>
  <si>
    <t xml:space="preserve">      反假币</t>
  </si>
  <si>
    <t>2170204</t>
  </si>
  <si>
    <t xml:space="preserve">      重点金融机构监管</t>
  </si>
  <si>
    <t>2170205</t>
  </si>
  <si>
    <t xml:space="preserve">      金融稽查与案件处理</t>
  </si>
  <si>
    <t>2170206</t>
  </si>
  <si>
    <t xml:space="preserve">      金融行业电子化建设</t>
  </si>
  <si>
    <t>2170207</t>
  </si>
  <si>
    <t xml:space="preserve">      从业人员资格考试</t>
  </si>
  <si>
    <t>2170208</t>
  </si>
  <si>
    <t xml:space="preserve">      反洗钱</t>
  </si>
  <si>
    <t>2170299</t>
  </si>
  <si>
    <t xml:space="preserve">      金融部门其他监管支出</t>
  </si>
  <si>
    <t>21703</t>
  </si>
  <si>
    <t xml:space="preserve">    金融发展支出</t>
  </si>
  <si>
    <t>2170301</t>
  </si>
  <si>
    <t xml:space="preserve">      政策性银行亏损补贴</t>
  </si>
  <si>
    <t>2170302</t>
  </si>
  <si>
    <t xml:space="preserve">      利息费用补贴支出</t>
  </si>
  <si>
    <t>2170303</t>
  </si>
  <si>
    <t xml:space="preserve">      补充资本金</t>
  </si>
  <si>
    <t>2170304</t>
  </si>
  <si>
    <t xml:space="preserve">      风险基金补助</t>
  </si>
  <si>
    <t>2170399</t>
  </si>
  <si>
    <t xml:space="preserve">      其他金融发展支出</t>
  </si>
  <si>
    <t>21704</t>
  </si>
  <si>
    <t xml:space="preserve">    金融调控支出</t>
  </si>
  <si>
    <t>2170401</t>
  </si>
  <si>
    <t xml:space="preserve">      中央银行亏损补贴</t>
  </si>
  <si>
    <t>2170499</t>
  </si>
  <si>
    <t xml:space="preserve">      其他金融调控支出</t>
  </si>
  <si>
    <t>21799</t>
  </si>
  <si>
    <t xml:space="preserve">    其他金融支出</t>
  </si>
  <si>
    <t xml:space="preserve">      重点企业贷款贴息</t>
  </si>
  <si>
    <t xml:space="preserve">      其他金融支出</t>
  </si>
  <si>
    <t>219</t>
  </si>
  <si>
    <t xml:space="preserve">  援助其他地区支出</t>
  </si>
  <si>
    <t>21901</t>
  </si>
  <si>
    <t xml:space="preserve">    一般公共服务</t>
  </si>
  <si>
    <t>21902</t>
  </si>
  <si>
    <t xml:space="preserve">    教育</t>
  </si>
  <si>
    <t>21903</t>
  </si>
  <si>
    <t xml:space="preserve">    文化体育与传媒</t>
  </si>
  <si>
    <t>21904</t>
  </si>
  <si>
    <t xml:space="preserve">    医疗卫生</t>
  </si>
  <si>
    <t>21905</t>
  </si>
  <si>
    <t xml:space="preserve">    节能环保</t>
  </si>
  <si>
    <t>21906</t>
  </si>
  <si>
    <t xml:space="preserve">    农业</t>
  </si>
  <si>
    <t>21907</t>
  </si>
  <si>
    <t xml:space="preserve">    交通运输</t>
  </si>
  <si>
    <t>21908</t>
  </si>
  <si>
    <t xml:space="preserve">    住房保障</t>
  </si>
  <si>
    <t>21999</t>
  </si>
  <si>
    <t xml:space="preserve">    其他支出</t>
  </si>
  <si>
    <t>220</t>
  </si>
  <si>
    <t xml:space="preserve">  自然资源海洋气象等支出</t>
  </si>
  <si>
    <t>22001</t>
  </si>
  <si>
    <t xml:space="preserve">    自然资源事务</t>
  </si>
  <si>
    <t>2200101</t>
  </si>
  <si>
    <t>2200102</t>
  </si>
  <si>
    <t>2200103</t>
  </si>
  <si>
    <t>2200104</t>
  </si>
  <si>
    <t xml:space="preserve">      自然资源规划及管理</t>
  </si>
  <si>
    <t>2200106</t>
  </si>
  <si>
    <t xml:space="preserve">      自然资源利用与保护</t>
  </si>
  <si>
    <t>2200107</t>
  </si>
  <si>
    <t xml:space="preserve">      自然资源社会公益服务</t>
  </si>
  <si>
    <t>2200108</t>
  </si>
  <si>
    <t xml:space="preserve">      自然资源行业业务管理</t>
  </si>
  <si>
    <t>2200109</t>
  </si>
  <si>
    <t xml:space="preserve">      自然资源调查与确权登记</t>
  </si>
  <si>
    <t>2200112</t>
  </si>
  <si>
    <t xml:space="preserve">      土地资源储备支出</t>
  </si>
  <si>
    <t>2200113</t>
  </si>
  <si>
    <t xml:space="preserve">      地质矿产资源与环境调查</t>
  </si>
  <si>
    <t>2200114</t>
  </si>
  <si>
    <t xml:space="preserve">      地质勘查与矿产资源管理</t>
  </si>
  <si>
    <t>2200115</t>
  </si>
  <si>
    <t xml:space="preserve">      地质转产项目财政贴息</t>
  </si>
  <si>
    <t>2200116</t>
  </si>
  <si>
    <t xml:space="preserve">      国外风险勘查</t>
  </si>
  <si>
    <t>2200119</t>
  </si>
  <si>
    <t xml:space="preserve">      地质勘查基金(周转金)支出</t>
  </si>
  <si>
    <t>2200120</t>
  </si>
  <si>
    <t xml:space="preserve">      海域与海岛管理</t>
  </si>
  <si>
    <t>2200121</t>
  </si>
  <si>
    <t xml:space="preserve">      自然资源国际合作与海洋权益维护</t>
  </si>
  <si>
    <t>2200122</t>
  </si>
  <si>
    <t xml:space="preserve">      自然资源卫星</t>
  </si>
  <si>
    <t>2200123</t>
  </si>
  <si>
    <t xml:space="preserve">      极地考察</t>
  </si>
  <si>
    <t>2200124</t>
  </si>
  <si>
    <t xml:space="preserve">      深海调查与资源开发</t>
  </si>
  <si>
    <t>2200125</t>
  </si>
  <si>
    <t xml:space="preserve">      海港航标维护</t>
  </si>
  <si>
    <t>2200126</t>
  </si>
  <si>
    <t xml:space="preserve">      海水淡化</t>
  </si>
  <si>
    <t>2200127</t>
  </si>
  <si>
    <t xml:space="preserve">      无居民海岛使用金支出</t>
  </si>
  <si>
    <t>2200128</t>
  </si>
  <si>
    <t xml:space="preserve">      海洋战略规划与预警监测</t>
  </si>
  <si>
    <t>2200129</t>
  </si>
  <si>
    <t xml:space="preserve">      基础测绘与地理信息监管</t>
  </si>
  <si>
    <t>2200150</t>
  </si>
  <si>
    <t>2200199</t>
  </si>
  <si>
    <t xml:space="preserve">      其他自然资源资源事务支出</t>
  </si>
  <si>
    <t>22005</t>
  </si>
  <si>
    <t xml:space="preserve">    气象事务</t>
  </si>
  <si>
    <t>2200501</t>
  </si>
  <si>
    <t>2200502</t>
  </si>
  <si>
    <t>2200503</t>
  </si>
  <si>
    <t>2200504</t>
  </si>
  <si>
    <t xml:space="preserve">      气象事业机构</t>
  </si>
  <si>
    <t>2200506</t>
  </si>
  <si>
    <t xml:space="preserve">      气象探测</t>
  </si>
  <si>
    <t>2200507</t>
  </si>
  <si>
    <t xml:space="preserve">      气象信息传输及管理</t>
  </si>
  <si>
    <t>2200508</t>
  </si>
  <si>
    <t xml:space="preserve">      气象预报预测</t>
  </si>
  <si>
    <t>2200509</t>
  </si>
  <si>
    <t xml:space="preserve">      气象服务</t>
  </si>
  <si>
    <t>2200510</t>
  </si>
  <si>
    <t xml:space="preserve">      气象装备保障维护</t>
  </si>
  <si>
    <t>2200511</t>
  </si>
  <si>
    <t xml:space="preserve">      气象基础设施建设与维修</t>
  </si>
  <si>
    <t>2200512</t>
  </si>
  <si>
    <t xml:space="preserve">      气象卫星</t>
  </si>
  <si>
    <t>2200513</t>
  </si>
  <si>
    <t xml:space="preserve">      气象法规与标准</t>
  </si>
  <si>
    <t>2200514</t>
  </si>
  <si>
    <t xml:space="preserve">      气象资金审计稽查</t>
  </si>
  <si>
    <t>2200599</t>
  </si>
  <si>
    <t xml:space="preserve">      其他气象事务支出</t>
  </si>
  <si>
    <t>22099</t>
  </si>
  <si>
    <t xml:space="preserve">    其他自然资源海洋气象等支出</t>
  </si>
  <si>
    <t xml:space="preserve">      其他自然资源海洋气象等支出</t>
  </si>
  <si>
    <t>221</t>
  </si>
  <si>
    <t xml:space="preserve">  住房保障支出</t>
  </si>
  <si>
    <t>22101</t>
  </si>
  <si>
    <t xml:space="preserve">    保障性安居工程支出</t>
  </si>
  <si>
    <t>2210101</t>
  </si>
  <si>
    <t xml:space="preserve">      廉租住房</t>
  </si>
  <si>
    <t>2210102</t>
  </si>
  <si>
    <t xml:space="preserve">      沉陷区治理</t>
  </si>
  <si>
    <t>2210103</t>
  </si>
  <si>
    <t xml:space="preserve">      棚户区改造</t>
  </si>
  <si>
    <t>2210104</t>
  </si>
  <si>
    <t xml:space="preserve">      少数民族地区游牧民定居工程</t>
  </si>
  <si>
    <t>2210105</t>
  </si>
  <si>
    <t xml:space="preserve">      农村危房改造</t>
  </si>
  <si>
    <t>2210106</t>
  </si>
  <si>
    <t xml:space="preserve">      公共租赁住房</t>
  </si>
  <si>
    <t>2210107</t>
  </si>
  <si>
    <t xml:space="preserve">      保障性住房租金补贴</t>
  </si>
  <si>
    <t>2210108</t>
  </si>
  <si>
    <t xml:space="preserve">      老旧小区改造</t>
  </si>
  <si>
    <t>2210109</t>
  </si>
  <si>
    <t xml:space="preserve">      住房租赁市场发展</t>
  </si>
  <si>
    <t>2210199</t>
  </si>
  <si>
    <t xml:space="preserve">      其他保障性安居工程支出</t>
  </si>
  <si>
    <t>22102</t>
  </si>
  <si>
    <t xml:space="preserve">    住房改革支出</t>
  </si>
  <si>
    <t>2210201</t>
  </si>
  <si>
    <t xml:space="preserve">      住房公积金</t>
  </si>
  <si>
    <t>2210202</t>
  </si>
  <si>
    <t xml:space="preserve">      提租补贴</t>
  </si>
  <si>
    <t>2210203</t>
  </si>
  <si>
    <t xml:space="preserve">      购房补贴</t>
  </si>
  <si>
    <t>22103</t>
  </si>
  <si>
    <t xml:space="preserve">    城乡社区住宅</t>
  </si>
  <si>
    <t>2210301</t>
  </si>
  <si>
    <t xml:space="preserve">      公有住房建设和维修改造支出</t>
  </si>
  <si>
    <t>2210302</t>
  </si>
  <si>
    <t xml:space="preserve">      住房公积金管理</t>
  </si>
  <si>
    <t>2210399</t>
  </si>
  <si>
    <t xml:space="preserve">      其他城乡社区住宅支出</t>
  </si>
  <si>
    <t>222</t>
  </si>
  <si>
    <t xml:space="preserve">  粮油物资储备支出</t>
  </si>
  <si>
    <t>22201</t>
  </si>
  <si>
    <t xml:space="preserve">    粮油事务</t>
  </si>
  <si>
    <t>2220101</t>
  </si>
  <si>
    <t>2220102</t>
  </si>
  <si>
    <t>2220103</t>
  </si>
  <si>
    <t>2220104</t>
  </si>
  <si>
    <t xml:space="preserve">      财务和审计支出</t>
  </si>
  <si>
    <t>2220105</t>
  </si>
  <si>
    <t xml:space="preserve">      信息统计</t>
  </si>
  <si>
    <t>2220106</t>
  </si>
  <si>
    <t xml:space="preserve">      专项业务活动</t>
  </si>
  <si>
    <t>2220107</t>
  </si>
  <si>
    <t xml:space="preserve">      国家粮油差价补贴</t>
  </si>
  <si>
    <t>2220112</t>
  </si>
  <si>
    <t xml:space="preserve">      粮食财务挂账利息补贴</t>
  </si>
  <si>
    <t>2220113</t>
  </si>
  <si>
    <t xml:space="preserve">      粮食财务挂账消化款</t>
  </si>
  <si>
    <t>2220114</t>
  </si>
  <si>
    <t xml:space="preserve">      处理陈化粮补贴</t>
  </si>
  <si>
    <t>2220115</t>
  </si>
  <si>
    <t xml:space="preserve">      粮食风险基金</t>
  </si>
  <si>
    <t>2220118</t>
  </si>
  <si>
    <t xml:space="preserve">      粮油市场调控专项资金</t>
  </si>
  <si>
    <t>2220119</t>
  </si>
  <si>
    <t xml:space="preserve">      设施建设</t>
  </si>
  <si>
    <t>2220120</t>
  </si>
  <si>
    <t xml:space="preserve">      设施安全</t>
  </si>
  <si>
    <t>2220121</t>
  </si>
  <si>
    <t xml:space="preserve">      物资保管保养</t>
  </si>
  <si>
    <t>2220150</t>
  </si>
  <si>
    <t>2220199</t>
  </si>
  <si>
    <t xml:space="preserve">      其他粮油事务支出</t>
  </si>
  <si>
    <t>22203</t>
  </si>
  <si>
    <t xml:space="preserve">    能源储备</t>
  </si>
  <si>
    <t>2220301</t>
  </si>
  <si>
    <t xml:space="preserve">      石油储备</t>
  </si>
  <si>
    <t>2220303</t>
  </si>
  <si>
    <t xml:space="preserve">      天然铀能源储备</t>
  </si>
  <si>
    <t>2220304</t>
  </si>
  <si>
    <t xml:space="preserve">      煤炭储备</t>
  </si>
  <si>
    <t>2220305</t>
  </si>
  <si>
    <t xml:space="preserve">      成品油储备</t>
  </si>
  <si>
    <t>2220399</t>
  </si>
  <si>
    <t xml:space="preserve">      其他能源储备支出</t>
  </si>
  <si>
    <t>22204</t>
  </si>
  <si>
    <t xml:space="preserve">    粮油储备</t>
  </si>
  <si>
    <t>2220401</t>
  </si>
  <si>
    <t xml:space="preserve">      储备粮油补贴</t>
  </si>
  <si>
    <t>2220402</t>
  </si>
  <si>
    <t xml:space="preserve">      储备粮油差价补贴</t>
  </si>
  <si>
    <t>2220403</t>
  </si>
  <si>
    <t xml:space="preserve">      储备粮(油)库建设</t>
  </si>
  <si>
    <t>2220404</t>
  </si>
  <si>
    <t xml:space="preserve">      最低收购价政策支出</t>
  </si>
  <si>
    <t>2220499</t>
  </si>
  <si>
    <t xml:space="preserve">      其他粮油储备支出</t>
  </si>
  <si>
    <t>22205</t>
  </si>
  <si>
    <t xml:space="preserve">    重要商品储备</t>
  </si>
  <si>
    <t>2220501</t>
  </si>
  <si>
    <t xml:space="preserve">      棉花储备</t>
  </si>
  <si>
    <t>2220502</t>
  </si>
  <si>
    <t xml:space="preserve">      食糖储备</t>
  </si>
  <si>
    <t>2220503</t>
  </si>
  <si>
    <t xml:space="preserve">      肉类储备</t>
  </si>
  <si>
    <t>2220504</t>
  </si>
  <si>
    <t xml:space="preserve">      化肥储备</t>
  </si>
  <si>
    <t>2220505</t>
  </si>
  <si>
    <t xml:space="preserve">      农药储备</t>
  </si>
  <si>
    <t>2220506</t>
  </si>
  <si>
    <t xml:space="preserve">      边销茶储备</t>
  </si>
  <si>
    <t>2220507</t>
  </si>
  <si>
    <t xml:space="preserve">      羊毛储备</t>
  </si>
  <si>
    <t>2220508</t>
  </si>
  <si>
    <t xml:space="preserve">      医药储备</t>
  </si>
  <si>
    <t>2220509</t>
  </si>
  <si>
    <t xml:space="preserve">      食盐储备</t>
  </si>
  <si>
    <t>2220510</t>
  </si>
  <si>
    <t xml:space="preserve">      战略物资储备</t>
  </si>
  <si>
    <t>2220511</t>
  </si>
  <si>
    <t xml:space="preserve">      应急物资储备</t>
  </si>
  <si>
    <t>2220599</t>
  </si>
  <si>
    <t xml:space="preserve">      其他重要商品储备支出</t>
  </si>
  <si>
    <t>224</t>
  </si>
  <si>
    <t xml:space="preserve"> 灾害防治及应急管理支出</t>
  </si>
  <si>
    <t>22401</t>
  </si>
  <si>
    <t xml:space="preserve">   应急管理事务</t>
  </si>
  <si>
    <t>2240101</t>
  </si>
  <si>
    <t>2240102</t>
  </si>
  <si>
    <t>2240103</t>
  </si>
  <si>
    <t>2240104</t>
  </si>
  <si>
    <t xml:space="preserve">      灾害风险防治</t>
  </si>
  <si>
    <t>2240105</t>
  </si>
  <si>
    <t xml:space="preserve">      国务院安委会专项</t>
  </si>
  <si>
    <t>2240106</t>
  </si>
  <si>
    <t xml:space="preserve">      安全监管</t>
  </si>
  <si>
    <t>2240107</t>
  </si>
  <si>
    <t xml:space="preserve">      安全生产基础</t>
  </si>
  <si>
    <t>2240108</t>
  </si>
  <si>
    <t xml:space="preserve">      应急救援</t>
  </si>
  <si>
    <t>2240109</t>
  </si>
  <si>
    <t xml:space="preserve">      应急管理</t>
  </si>
  <si>
    <t>2240150</t>
  </si>
  <si>
    <t>2240199</t>
  </si>
  <si>
    <t xml:space="preserve">      其他应急管理事务支出</t>
  </si>
  <si>
    <t>22402</t>
  </si>
  <si>
    <t xml:space="preserve">  消防事务</t>
  </si>
  <si>
    <t>2240201</t>
  </si>
  <si>
    <t xml:space="preserve">     行政运行</t>
  </si>
  <si>
    <t>2240202</t>
  </si>
  <si>
    <t xml:space="preserve">     一般行政管理事务</t>
  </si>
  <si>
    <t>2240203</t>
  </si>
  <si>
    <t xml:space="preserve">     机关服务</t>
  </si>
  <si>
    <t>2240204</t>
  </si>
  <si>
    <t xml:space="preserve">     消防应急救援</t>
  </si>
  <si>
    <t>2240299</t>
  </si>
  <si>
    <t xml:space="preserve">     其他消防事务支出</t>
  </si>
  <si>
    <t>22403</t>
  </si>
  <si>
    <t xml:space="preserve">  森林消防事务</t>
  </si>
  <si>
    <t>2240301</t>
  </si>
  <si>
    <t>2240302</t>
  </si>
  <si>
    <t>2240303</t>
  </si>
  <si>
    <t>2240304</t>
  </si>
  <si>
    <t xml:space="preserve">     森林消防应急救援</t>
  </si>
  <si>
    <t>2240399</t>
  </si>
  <si>
    <t xml:space="preserve">     其他森林消防事务支出</t>
  </si>
  <si>
    <t>22404</t>
  </si>
  <si>
    <t xml:space="preserve">  煤矿安全</t>
  </si>
  <si>
    <t>2240401</t>
  </si>
  <si>
    <t>2240402</t>
  </si>
  <si>
    <t>2240403</t>
  </si>
  <si>
    <t>2240404</t>
  </si>
  <si>
    <t xml:space="preserve">     煤矿安全监察事务</t>
  </si>
  <si>
    <t>2240405</t>
  </si>
  <si>
    <t xml:space="preserve">     煤矿应急救援事务</t>
  </si>
  <si>
    <t>2240450</t>
  </si>
  <si>
    <t xml:space="preserve">     事业运行</t>
  </si>
  <si>
    <t>2240499</t>
  </si>
  <si>
    <t xml:space="preserve">     其他煤矿安全支出</t>
  </si>
  <si>
    <t>22405</t>
  </si>
  <si>
    <t xml:space="preserve">  地震事务</t>
  </si>
  <si>
    <t>2240501</t>
  </si>
  <si>
    <t>2240502</t>
  </si>
  <si>
    <t>2240503</t>
  </si>
  <si>
    <t>2240504</t>
  </si>
  <si>
    <t xml:space="preserve">     地震监测</t>
  </si>
  <si>
    <t>2240505</t>
  </si>
  <si>
    <t xml:space="preserve">     地震预测预报</t>
  </si>
  <si>
    <t>2240506</t>
  </si>
  <si>
    <t xml:space="preserve">     地震灾害预防</t>
  </si>
  <si>
    <t>2240507</t>
  </si>
  <si>
    <t xml:space="preserve">     地震应急救援</t>
  </si>
  <si>
    <t>2240508</t>
  </si>
  <si>
    <t xml:space="preserve">     地震环境探察</t>
  </si>
  <si>
    <t>2240509</t>
  </si>
  <si>
    <t xml:space="preserve">     防震减灾信息管理</t>
  </si>
  <si>
    <t>2240510</t>
  </si>
  <si>
    <t xml:space="preserve">     防震减灾基础管理</t>
  </si>
  <si>
    <t>2240550</t>
  </si>
  <si>
    <t xml:space="preserve">     地震事业机构</t>
  </si>
  <si>
    <t>2240599</t>
  </si>
  <si>
    <t xml:space="preserve">     其他地震事务支出</t>
  </si>
  <si>
    <t>22406</t>
  </si>
  <si>
    <t xml:space="preserve">  自然灾害防治</t>
  </si>
  <si>
    <t>2240601</t>
  </si>
  <si>
    <t xml:space="preserve">     地质灾害防治</t>
  </si>
  <si>
    <t>2240602</t>
  </si>
  <si>
    <t xml:space="preserve">     森林草原防灾减灾</t>
  </si>
  <si>
    <t>2240699</t>
  </si>
  <si>
    <t xml:space="preserve">     其他自然灾害防治支出</t>
  </si>
  <si>
    <t>22407</t>
  </si>
  <si>
    <t xml:space="preserve">  自然灾害救灾及恢复重建支出</t>
  </si>
  <si>
    <t>2240703</t>
  </si>
  <si>
    <t xml:space="preserve">     自然灾害救灾补助</t>
  </si>
  <si>
    <t>2240704</t>
  </si>
  <si>
    <t xml:space="preserve">     自然灾害灾后重建补助</t>
  </si>
  <si>
    <t>2240799</t>
  </si>
  <si>
    <t xml:space="preserve">     其他自然灾害救灾及恢复重建支出</t>
  </si>
  <si>
    <t>22499</t>
  </si>
  <si>
    <t xml:space="preserve">  其他灾害防治及应急管理支出</t>
  </si>
  <si>
    <t xml:space="preserve">     其他灾害防治及应急管理支出</t>
  </si>
  <si>
    <t>227</t>
  </si>
  <si>
    <t xml:space="preserve"> 预备费</t>
  </si>
  <si>
    <t>229</t>
  </si>
  <si>
    <t xml:space="preserve"> 其他支出</t>
  </si>
  <si>
    <t>22902</t>
  </si>
  <si>
    <t xml:space="preserve">  年初预留</t>
  </si>
  <si>
    <t xml:space="preserve">     年初预留</t>
  </si>
  <si>
    <t>22999</t>
  </si>
  <si>
    <t xml:space="preserve">  其他支出</t>
  </si>
  <si>
    <t>232</t>
  </si>
  <si>
    <t xml:space="preserve">  债务付息支出</t>
  </si>
  <si>
    <t>23201</t>
  </si>
  <si>
    <t xml:space="preserve">    中央政府国内债务付息支出</t>
  </si>
  <si>
    <t>23202</t>
  </si>
  <si>
    <t xml:space="preserve">    中央政府国外债务付息支出</t>
  </si>
  <si>
    <t>23203</t>
  </si>
  <si>
    <t xml:space="preserve">    地方政府一般债务付息支出</t>
  </si>
  <si>
    <t>2320301</t>
  </si>
  <si>
    <t xml:space="preserve">      地方政府一般债券付息支出</t>
  </si>
  <si>
    <t>2320302</t>
  </si>
  <si>
    <t xml:space="preserve">      地方政府向外国政府借款付息支出</t>
  </si>
  <si>
    <t>2320303</t>
  </si>
  <si>
    <t xml:space="preserve">      地方政府向国际组织借款付息支出</t>
  </si>
  <si>
    <t>2320304</t>
  </si>
  <si>
    <t xml:space="preserve">      地方政府其他一般债务付息支出</t>
  </si>
  <si>
    <t>233</t>
  </si>
  <si>
    <t xml:space="preserve">  债务发行费用支出</t>
  </si>
  <si>
    <t>23301</t>
  </si>
  <si>
    <t xml:space="preserve">    中央政府国内债务发行费用支出</t>
  </si>
  <si>
    <t>23302</t>
  </si>
  <si>
    <t xml:space="preserve">    中央政府国外债务发行费用支出</t>
  </si>
  <si>
    <t>23303</t>
  </si>
  <si>
    <t xml:space="preserve">    地方政府一般债务发行费用支出</t>
  </si>
  <si>
    <t>附件3</t>
  </si>
  <si>
    <t>2021年金口河区一般公共预算收支平衡表</t>
  </si>
  <si>
    <t>收          入</t>
  </si>
  <si>
    <t>支          出</t>
  </si>
  <si>
    <t>项          目</t>
  </si>
  <si>
    <t>本年预算数</t>
  </si>
  <si>
    <t>一、一般公共服务支出</t>
  </si>
  <si>
    <t xml:space="preserve">       增值税</t>
  </si>
  <si>
    <t>二、外交支出</t>
  </si>
  <si>
    <t xml:space="preserve">       消费税</t>
  </si>
  <si>
    <t>三、国防支出</t>
  </si>
  <si>
    <t xml:space="preserve">       企业所得税</t>
  </si>
  <si>
    <t>四、公共安全支出</t>
  </si>
  <si>
    <t xml:space="preserve">       企业所得税退税</t>
  </si>
  <si>
    <t>五、教育支出</t>
  </si>
  <si>
    <t xml:space="preserve">       个人所得税</t>
  </si>
  <si>
    <t>六、科学技术支出</t>
  </si>
  <si>
    <t xml:space="preserve">       资源税</t>
  </si>
  <si>
    <t>七、文化旅游体育与传媒支出</t>
  </si>
  <si>
    <t xml:space="preserve">       城市维护建设税</t>
  </si>
  <si>
    <t>八、社会保障和就业支出</t>
  </si>
  <si>
    <t xml:space="preserve">       房产税</t>
  </si>
  <si>
    <t>九、卫生健康支出</t>
  </si>
  <si>
    <t xml:space="preserve">       印花税</t>
  </si>
  <si>
    <t>十、节能环保支出</t>
  </si>
  <si>
    <t xml:space="preserve">       城镇土地使用税</t>
  </si>
  <si>
    <t>十一、城乡社区支出</t>
  </si>
  <si>
    <t xml:space="preserve">       土地增值税</t>
  </si>
  <si>
    <t>十二、农林水支出</t>
  </si>
  <si>
    <t xml:space="preserve">       车船税</t>
  </si>
  <si>
    <t>十三、交通运输支出</t>
  </si>
  <si>
    <t xml:space="preserve">       船舶吨税</t>
  </si>
  <si>
    <t>十四、资源勘探工业信息等支出</t>
  </si>
  <si>
    <t xml:space="preserve">       车辆购置税</t>
  </si>
  <si>
    <t>十五、商业服务业等支出</t>
  </si>
  <si>
    <t xml:space="preserve">       关税</t>
  </si>
  <si>
    <t>十六、金融支出</t>
  </si>
  <si>
    <t xml:space="preserve">       耕地占用税</t>
  </si>
  <si>
    <t>十七、援助其他地区支出</t>
  </si>
  <si>
    <t xml:space="preserve">       契税</t>
  </si>
  <si>
    <t>十八、自然资源海洋气象等支出</t>
  </si>
  <si>
    <t xml:space="preserve">       烟叶税</t>
  </si>
  <si>
    <t>十九、住房保障支出</t>
  </si>
  <si>
    <t xml:space="preserve">       环境保护税</t>
  </si>
  <si>
    <t>二十、粮油物资储备支出</t>
  </si>
  <si>
    <t xml:space="preserve">       其他税收收入</t>
  </si>
  <si>
    <t>二十一、灾害防治及应急管理支出</t>
  </si>
  <si>
    <t>二十二、预备费</t>
  </si>
  <si>
    <t xml:space="preserve">       专项收入</t>
  </si>
  <si>
    <t>二十三、其他支出</t>
  </si>
  <si>
    <t xml:space="preserve">       行政事业性收费收入</t>
  </si>
  <si>
    <t>二十四、债务付息支出</t>
  </si>
  <si>
    <t xml:space="preserve">       罚没收入</t>
  </si>
  <si>
    <t>二十五、债务发行费用支出</t>
  </si>
  <si>
    <t xml:space="preserve">       国有资本经营收入</t>
  </si>
  <si>
    <t xml:space="preserve">       国有资源（资产）有偿使用收入</t>
  </si>
  <si>
    <t xml:space="preserve">       捐赠收入</t>
  </si>
  <si>
    <t xml:space="preserve">       政府住房基金收入</t>
  </si>
  <si>
    <t xml:space="preserve">       其他收入</t>
  </si>
  <si>
    <t>一般公共预算收入预算合计</t>
  </si>
  <si>
    <t>支出合计</t>
  </si>
  <si>
    <t>转移性收入</t>
  </si>
  <si>
    <t>转移性支出</t>
  </si>
  <si>
    <t xml:space="preserve">    返还性收入</t>
  </si>
  <si>
    <t xml:space="preserve">  上解上级支出</t>
  </si>
  <si>
    <t xml:space="preserve">    一般性转移支付收入</t>
  </si>
  <si>
    <t xml:space="preserve">    体制上解支出</t>
  </si>
  <si>
    <t xml:space="preserve">    专项转移支付收入（提前通知）</t>
  </si>
  <si>
    <t xml:space="preserve">    专项上解支出</t>
  </si>
  <si>
    <t>上年结余收入</t>
  </si>
  <si>
    <t>调出资金</t>
  </si>
  <si>
    <t>债务还本支出</t>
  </si>
  <si>
    <t>从政府性基金预算调入一般公共预算</t>
  </si>
  <si>
    <t xml:space="preserve">  地方政府一般债务还本支出</t>
  </si>
  <si>
    <t>从国有资本经营预算调入一般公共预算</t>
  </si>
  <si>
    <t xml:space="preserve">    地方政府一般债券还本支出</t>
  </si>
  <si>
    <t>从其他资金调入一般公共预算</t>
  </si>
  <si>
    <t xml:space="preserve">    地方政府其他一般债务还本支出</t>
  </si>
  <si>
    <t>债务转贷收入</t>
  </si>
  <si>
    <t>安排预算稳定调节基金</t>
  </si>
  <si>
    <t>地方政府一般债券转贷收入</t>
  </si>
  <si>
    <t>补充预算周转金</t>
  </si>
  <si>
    <t>地方政府其他一般债务转贷收入</t>
  </si>
  <si>
    <t>年终结余</t>
  </si>
  <si>
    <t>接受其他地区援助收入</t>
  </si>
  <si>
    <t xml:space="preserve">     结转下年的支出</t>
  </si>
  <si>
    <t>动用预算稳定调节基金</t>
  </si>
  <si>
    <t xml:space="preserve">     净结余</t>
  </si>
  <si>
    <t>收入总计</t>
  </si>
  <si>
    <t>支出总计</t>
  </si>
  <si>
    <t>附件4</t>
  </si>
  <si>
    <t>2021年政府性基金预算收支平衡表</t>
  </si>
  <si>
    <t>收      入</t>
  </si>
  <si>
    <t>支      出</t>
  </si>
  <si>
    <r>
      <rPr>
        <b/>
        <sz val="12"/>
        <rFont val="宋体"/>
        <charset val="134"/>
      </rPr>
      <t>项</t>
    </r>
    <r>
      <rPr>
        <b/>
        <sz val="12"/>
        <rFont val="宋体"/>
        <charset val="134"/>
      </rPr>
      <t>目</t>
    </r>
  </si>
  <si>
    <t>动用上年结转结余资金</t>
  </si>
  <si>
    <t>一、农网还贷资金收入</t>
  </si>
  <si>
    <t>二、文化旅游体育与传媒支出</t>
  </si>
  <si>
    <r>
      <rPr>
        <sz val="12"/>
        <rFont val="宋体"/>
        <charset val="134"/>
      </rPr>
      <t>二、</t>
    </r>
    <r>
      <rPr>
        <sz val="12"/>
        <rFont val="宋体"/>
        <charset val="134"/>
      </rPr>
      <t>铁路建设基金收入</t>
    </r>
  </si>
  <si>
    <t xml:space="preserve">  国家电影事业发展专项资金安排的支出</t>
  </si>
  <si>
    <t>三、海南省高等级公路车辆通行附加费收入</t>
  </si>
  <si>
    <t xml:space="preserve">    资助国产影片放映</t>
  </si>
  <si>
    <t>四、港口建设费收入</t>
  </si>
  <si>
    <t xml:space="preserve">    资助影院建设</t>
  </si>
  <si>
    <t>五、旅游发展基金收入</t>
  </si>
  <si>
    <t xml:space="preserve">    资助少数民族语电影译制</t>
  </si>
  <si>
    <t>六、国家电影事业发展专项资金收入</t>
  </si>
  <si>
    <t xml:space="preserve">    购买农村电影公益性放映版权服务</t>
  </si>
  <si>
    <t>七、国有土地收益基金收入</t>
  </si>
  <si>
    <t xml:space="preserve">    其他国家电影事业发展专项资金支出</t>
  </si>
  <si>
    <t>八、农业土地开发资金收入</t>
  </si>
  <si>
    <t xml:space="preserve">  旅游发展基金支出</t>
  </si>
  <si>
    <t>九、国有土地使用权出让收入</t>
  </si>
  <si>
    <t xml:space="preserve">    宣传促销</t>
  </si>
  <si>
    <t xml:space="preserve">  土地出让价款收入</t>
  </si>
  <si>
    <t xml:space="preserve">    行业规划</t>
  </si>
  <si>
    <t xml:space="preserve">  补缴的土地价款</t>
  </si>
  <si>
    <t xml:space="preserve">    旅游事业补助</t>
  </si>
  <si>
    <t xml:space="preserve">  划拨土地收入</t>
  </si>
  <si>
    <t xml:space="preserve">    地方旅游开发项目补助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</si>
  <si>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缴纳新增建设用地土地有偿使用费</t>
    </r>
  </si>
  <si>
    <t xml:space="preserve">    其他旅游发展基金支出</t>
  </si>
  <si>
    <t xml:space="preserve">  其他土地出让收入</t>
  </si>
  <si>
    <t xml:space="preserve">  国家电影事业发展专项资金对应专项债务收入安排的支出</t>
  </si>
  <si>
    <t>十、大中型水库移名后期扶持基金收入</t>
  </si>
  <si>
    <t xml:space="preserve">    资助城市影院</t>
  </si>
  <si>
    <t>十一、大中型水库库区基金收入</t>
  </si>
  <si>
    <t xml:space="preserve">    其他国家电影事业发展专项资金对应专项债务收入支出</t>
  </si>
  <si>
    <t>十二、彩票公益金收入</t>
  </si>
  <si>
    <t>三、社会保障和就业支出</t>
  </si>
  <si>
    <t xml:space="preserve">  福利彩票公益金收入</t>
  </si>
  <si>
    <t xml:space="preserve">  大中型水库移民后期扶持基金支出</t>
  </si>
  <si>
    <t xml:space="preserve">  体育彩票公益金收入</t>
  </si>
  <si>
    <t xml:space="preserve">    移民补助</t>
  </si>
  <si>
    <t>十三、城市基础设施配套费收入</t>
  </si>
  <si>
    <t xml:space="preserve">    基础设施建设和经济发展</t>
  </si>
  <si>
    <t>十四、小型水库移民扶助基金收入</t>
  </si>
  <si>
    <t xml:space="preserve">    其他大中型水库移民后期扶持基金支出</t>
  </si>
  <si>
    <t>十五、国家重大水利工程建设基金收入</t>
  </si>
  <si>
    <t xml:space="preserve">  小型水库移民扶助基金安排的支出</t>
  </si>
  <si>
    <t xml:space="preserve">  中央重大水利工程建设资金</t>
  </si>
  <si>
    <t xml:space="preserve">  地方重大水利工程建设资金</t>
  </si>
  <si>
    <t xml:space="preserve">    其他小型水库移民扶助基金支出</t>
  </si>
  <si>
    <t>十六、车辆通行费</t>
  </si>
  <si>
    <t xml:space="preserve">  小型水库移民扶助基金对应专项债务收入安排的支出</t>
  </si>
  <si>
    <t>十七、可再生能源电价附加收入</t>
  </si>
  <si>
    <t>十八、废弃电器电子产品处理基金收入</t>
  </si>
  <si>
    <t xml:space="preserve">    其他小型水库移民扶助基金对应专项债务收入安排的支出</t>
  </si>
  <si>
    <t>十九、污水处理费收入</t>
  </si>
  <si>
    <t>四、节能环保支出</t>
  </si>
  <si>
    <t>二十、彩票发行机构和彩票销售机构的业务费用</t>
  </si>
  <si>
    <t xml:space="preserve">  可再生能源电价附加收入安排的支出</t>
  </si>
  <si>
    <t>二十一、其他政府性基金收入</t>
  </si>
  <si>
    <t xml:space="preserve">    风力发电补助</t>
  </si>
  <si>
    <t>二十二、专项债务对应项目专项收入</t>
  </si>
  <si>
    <t xml:space="preserve">    太阳能发电补助</t>
  </si>
  <si>
    <t xml:space="preserve">    生物质能发电补助</t>
  </si>
  <si>
    <t xml:space="preserve">    其他可再生能源电价附加收入安排的支出</t>
  </si>
  <si>
    <t xml:space="preserve">  废弃电器电子产品处理基金支出</t>
  </si>
  <si>
    <t xml:space="preserve">    回收处理费用补贴</t>
  </si>
  <si>
    <t xml:space="preserve">    信息系统建设</t>
  </si>
  <si>
    <t xml:space="preserve">    基金征管经费</t>
  </si>
  <si>
    <t xml:space="preserve">    其他废弃电器电子产品处理基金支出</t>
  </si>
  <si>
    <t>五、城乡社区支出</t>
  </si>
  <si>
    <t xml:space="preserve">  国有土地使用权出让收入安排的支出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</si>
  <si>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</si>
  <si>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</si>
  <si>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</si>
  <si>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</si>
  <si>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</si>
  <si>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</si>
  <si>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廉租住房支出</t>
  </si>
  <si>
    <t xml:space="preserve">    支付破产或改制企业职工安置费</t>
  </si>
  <si>
    <t xml:space="preserve">    棚户区改造支出</t>
  </si>
  <si>
    <t xml:space="preserve">    公共租赁住房支出</t>
  </si>
  <si>
    <t xml:space="preserve">    保障性住房租金补贴</t>
  </si>
  <si>
    <t xml:space="preserve">    其他国有土地使用权出让收入安排的支出</t>
  </si>
  <si>
    <t xml:space="preserve">  国有土地收益基金安排的支出</t>
  </si>
  <si>
    <t xml:space="preserve">    其他国有土地收益基金支出</t>
  </si>
  <si>
    <t xml:space="preserve">  农业土地开发资金安排的支出</t>
  </si>
  <si>
    <t xml:space="preserve">  城市基础设施配套费安排的支出</t>
  </si>
  <si>
    <t xml:space="preserve">    城市公共设施</t>
  </si>
  <si>
    <t xml:space="preserve">    城市环境卫生</t>
  </si>
  <si>
    <t xml:space="preserve">    公有房屋</t>
  </si>
  <si>
    <t xml:space="preserve">    城市防洪</t>
  </si>
  <si>
    <t xml:space="preserve">    其他城市基础设施配套费安排的支出</t>
  </si>
  <si>
    <t xml:space="preserve">  污水处理费安排的支出</t>
  </si>
  <si>
    <t xml:space="preserve">    污水处理设施建设和运营</t>
  </si>
  <si>
    <t xml:space="preserve">    代征手续费</t>
  </si>
  <si>
    <t xml:space="preserve">    其他污水处理费安排的支出</t>
  </si>
  <si>
    <t xml:space="preserve">  土地储备专项债券收入安排的支出</t>
  </si>
  <si>
    <t xml:space="preserve">    其他土地储备专项债券收入安排的支出</t>
  </si>
  <si>
    <t xml:space="preserve">  棚户区改造专项债券收入安排的支出</t>
  </si>
  <si>
    <t xml:space="preserve">    其他棚户区改造专项债券收入安排的支出</t>
  </si>
  <si>
    <t xml:space="preserve">  城市基础设施配套费对应专项债务收入安排的支出</t>
  </si>
  <si>
    <t xml:space="preserve">    其他城市基础设施配套费对应专项债务收入安排的支出</t>
  </si>
  <si>
    <t xml:space="preserve">  污水处理费对应专项债务收入安排的支出</t>
  </si>
  <si>
    <t xml:space="preserve">    其他污水处理费对应专项债务收入安排的支出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</si>
  <si>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>国有土地使用权出让收入对应专项债务收入安排的支出</t>
    </r>
  </si>
  <si>
    <t xml:space="preserve">    其他国有土地使用权出让收入对应专项债务收入安排的支出</t>
  </si>
  <si>
    <t>六、农林水支出</t>
  </si>
  <si>
    <t xml:space="preserve">  大中型水库库区基金安排的支出</t>
  </si>
  <si>
    <t xml:space="preserve">    解决移民遗留问题</t>
  </si>
  <si>
    <t xml:space="preserve">    库区防护工程维护</t>
  </si>
  <si>
    <t xml:space="preserve">    其他大中型水库库区基金支出</t>
  </si>
  <si>
    <t xml:space="preserve">  三峡水库库区基金支出</t>
  </si>
  <si>
    <t xml:space="preserve">    库区维护和管理</t>
  </si>
  <si>
    <t xml:space="preserve">    其他三峡水库库区基金支出</t>
  </si>
  <si>
    <t xml:space="preserve">  国家重大水利工程建设基金安排的支出</t>
  </si>
  <si>
    <t xml:space="preserve">    南水北调工程建设</t>
  </si>
  <si>
    <t xml:space="preserve">    三峡工程后续工作</t>
  </si>
  <si>
    <t xml:space="preserve">    地方重大水利工程建设</t>
  </si>
  <si>
    <t xml:space="preserve">    其他重大水利工程建设基金支出</t>
  </si>
  <si>
    <t xml:space="preserve">  大中型水库库区基金对应专项债务收入安排的支出</t>
  </si>
  <si>
    <t xml:space="preserve">    其他大中型水库库区基金对应专项债务收入支出</t>
  </si>
  <si>
    <t xml:space="preserve">  国家重大水利工程建设基金对应专项债务收入安排的支出</t>
  </si>
  <si>
    <t xml:space="preserve">    其他国家重大水利工程建设基金对应专项债务收入支出</t>
  </si>
  <si>
    <t>七、交通运输支出</t>
  </si>
  <si>
    <t xml:space="preserve">  车辆通行费安排的支出</t>
  </si>
  <si>
    <t xml:space="preserve">    公路还贷</t>
  </si>
  <si>
    <t xml:space="preserve">    政府还贷公路养护</t>
  </si>
  <si>
    <t xml:space="preserve">    政府还贷公路管理</t>
  </si>
  <si>
    <t xml:space="preserve">    其他车辆通行费安排的支出</t>
  </si>
  <si>
    <t xml:space="preserve">  港口建设费安排的支出</t>
  </si>
  <si>
    <t xml:space="preserve">    港口设施</t>
  </si>
  <si>
    <t xml:space="preserve">    航道建设和维护</t>
  </si>
  <si>
    <t xml:space="preserve">    航运保障系统建设</t>
  </si>
  <si>
    <t xml:space="preserve">    其他港口建设费安排的支出</t>
  </si>
  <si>
    <t xml:space="preserve">  铁路建设基金支出</t>
  </si>
  <si>
    <t xml:space="preserve">    铁路建设投资</t>
  </si>
  <si>
    <t xml:space="preserve">    购置铁路机车车辆</t>
  </si>
  <si>
    <t xml:space="preserve">    铁路还贷</t>
  </si>
  <si>
    <t xml:space="preserve">    建设项目铺底资金</t>
  </si>
  <si>
    <t xml:space="preserve">    勘测设计</t>
  </si>
  <si>
    <t xml:space="preserve">    注册资本金</t>
  </si>
  <si>
    <t xml:space="preserve">    周转资金</t>
  </si>
  <si>
    <t xml:space="preserve">    其他铁路建设基金支出</t>
  </si>
  <si>
    <t xml:space="preserve">  船舶油污损害赔偿基金支出</t>
  </si>
  <si>
    <t xml:space="preserve">    应急处置费用</t>
  </si>
  <si>
    <t xml:space="preserve">    控制清除污染</t>
  </si>
  <si>
    <t xml:space="preserve">    损失补偿</t>
  </si>
  <si>
    <t xml:space="preserve">    生态恢复</t>
  </si>
  <si>
    <t xml:space="preserve">    监视监测</t>
  </si>
  <si>
    <t xml:space="preserve">    其他船舶油污损害赔偿基金支出</t>
  </si>
  <si>
    <t xml:space="preserve">  民航发展基金支出</t>
  </si>
  <si>
    <t xml:space="preserve">    民航机场建设</t>
  </si>
  <si>
    <t xml:space="preserve">    空管系统建设</t>
  </si>
  <si>
    <t xml:space="preserve">    民航安全</t>
  </si>
  <si>
    <t xml:space="preserve">    航线和机场补贴</t>
  </si>
  <si>
    <t xml:space="preserve">    民航节能减排</t>
  </si>
  <si>
    <t xml:space="preserve">    通用航空发展</t>
  </si>
  <si>
    <t xml:space="preserve">    征管经费</t>
  </si>
  <si>
    <t xml:space="preserve">    其他民航发展基金支出</t>
  </si>
  <si>
    <t xml:space="preserve">  政府收费公路专项债券收入安排的支出</t>
  </si>
  <si>
    <t xml:space="preserve">    公路建设</t>
  </si>
  <si>
    <t xml:space="preserve">    其他政府收费公路专项债券收入安排的支出</t>
  </si>
  <si>
    <t xml:space="preserve">  车辆通行费对应专项债务收入安排的支出</t>
  </si>
  <si>
    <t xml:space="preserve">  港口建设费对应专项债务收入安排的支出</t>
  </si>
  <si>
    <t xml:space="preserve">    其他港口建设费对应专项债务收入安排的支出</t>
  </si>
  <si>
    <t>八、资源勘探信息等支出</t>
  </si>
  <si>
    <t xml:space="preserve">  农网还贷资金支出</t>
  </si>
  <si>
    <t xml:space="preserve">    中央农网还贷资金支出</t>
  </si>
  <si>
    <t xml:space="preserve">    地方农网还贷资金支出</t>
  </si>
  <si>
    <t xml:space="preserve">    其他农网还贷资金支出</t>
  </si>
  <si>
    <t>九、金融支出</t>
  </si>
  <si>
    <t xml:space="preserve">  金融调控支出</t>
  </si>
  <si>
    <t xml:space="preserve">    中央特别国债经营基金支出</t>
  </si>
  <si>
    <t xml:space="preserve">    中央特别国债经营基金财务支出</t>
  </si>
  <si>
    <t>十、其他支出</t>
  </si>
  <si>
    <t xml:space="preserve">  其他政府性基金及对应专项债务收入安排的支出</t>
  </si>
  <si>
    <t xml:space="preserve">    其他政府性基金安排的支出</t>
  </si>
  <si>
    <t xml:space="preserve">    其他地方自行试点项目收益专项债券收入安排的支出</t>
  </si>
  <si>
    <t xml:space="preserve">    其他政府性基金债务收入安排的支出</t>
  </si>
  <si>
    <t xml:space="preserve">  彩票发行销售机构业务费安排的支出</t>
  </si>
  <si>
    <t xml:space="preserve">    福利彩票发行机构的业务费支出</t>
  </si>
  <si>
    <t xml:space="preserve">    体育彩票发行机构的业务费支出</t>
  </si>
  <si>
    <t xml:space="preserve">    福利彩票销售机构的业务费支出</t>
  </si>
  <si>
    <t xml:space="preserve">    体育彩票销售机构的业务费支出</t>
  </si>
  <si>
    <t xml:space="preserve">    彩票兑奖周转金支出</t>
  </si>
  <si>
    <t xml:space="preserve">    彩票发行销售风险基金支出</t>
  </si>
  <si>
    <t xml:space="preserve">    彩票市场调控资金支出</t>
  </si>
  <si>
    <t xml:space="preserve">    其他彩票发行销售机构业务费安排的支出</t>
  </si>
  <si>
    <t xml:space="preserve">  彩票公益金安排的支出</t>
  </si>
  <si>
    <t xml:space="preserve">    用于补充全国社会保障基金的彩票公益金支出</t>
  </si>
  <si>
    <t xml:space="preserve">    用于社会福利的彩票公益金支出</t>
  </si>
  <si>
    <t xml:space="preserve">    用于体育事业的彩票公益金支出</t>
  </si>
  <si>
    <t xml:space="preserve">    用于教育事业的彩票公益金支出</t>
  </si>
  <si>
    <t xml:space="preserve">    用于红十字事业的彩票公益金支出</t>
  </si>
  <si>
    <t xml:space="preserve">    用于残疾人事业的彩票公益金支出</t>
  </si>
  <si>
    <t xml:space="preserve">    用于文化事业的彩票公益金支出</t>
  </si>
  <si>
    <t xml:space="preserve">    用于扶贫的彩票公益金支出</t>
  </si>
  <si>
    <t xml:space="preserve">    用于法律援助的彩票公益金支出</t>
  </si>
  <si>
    <t xml:space="preserve">    用于城乡医疗救助的彩票公益金支出</t>
  </si>
  <si>
    <t xml:space="preserve">    用于其他社会公益事业的彩票公益金支出</t>
  </si>
  <si>
    <t>十一、债务付息支出</t>
  </si>
  <si>
    <t xml:space="preserve">  地方政府专项债务付息支出</t>
  </si>
  <si>
    <t xml:space="preserve">    海南省高等级公路车辆通行附加费债务付息支出</t>
  </si>
  <si>
    <t xml:space="preserve">    港口建设费债务付息支出</t>
  </si>
  <si>
    <t xml:space="preserve">    国家电影事业发展专项资金债务付息支出</t>
  </si>
  <si>
    <t xml:space="preserve">    国有土地使用权出让金债务付息支出</t>
  </si>
  <si>
    <t xml:space="preserve">    农业土地开发资金债务付息支出</t>
  </si>
  <si>
    <t xml:space="preserve">    大中型水库库区基金债务付息支出</t>
  </si>
  <si>
    <t xml:space="preserve">    城市基础设施配套费债务付息支出</t>
  </si>
  <si>
    <t xml:space="preserve">    小型水库移民扶助基金债务付息支出</t>
  </si>
  <si>
    <t xml:space="preserve">    国家重大水利工程建设基金债务付息支出</t>
  </si>
  <si>
    <t xml:space="preserve">    车辆通行费债务付息支出</t>
  </si>
  <si>
    <t xml:space="preserve">    污水处理费债务付息支出</t>
  </si>
  <si>
    <t xml:space="preserve">    土地储备专项债券付息支出</t>
  </si>
  <si>
    <t xml:space="preserve">    政府收费公路专项债券付息支出</t>
  </si>
  <si>
    <t xml:space="preserve">    棚户区改造专项债券付息支出</t>
  </si>
  <si>
    <t xml:space="preserve">    其他地方自行试点项目收益专项债券付息支出</t>
  </si>
  <si>
    <t xml:space="preserve">    其他政府性基金债务付息支出</t>
  </si>
  <si>
    <t>十二、债务发行费用支出</t>
  </si>
  <si>
    <t xml:space="preserve">  地方政府专项债务发行费用支出</t>
  </si>
  <si>
    <t xml:space="preserve">    海南省高等级公路车辆通行附加费债务发行费用支出</t>
  </si>
  <si>
    <t xml:space="preserve">    港口建设费债务发行费用支出</t>
  </si>
  <si>
    <t xml:space="preserve">    国家电影事业发展专项资金债务发行费用支出</t>
  </si>
  <si>
    <t xml:space="preserve">    国有土地使用权出让金债务发行费用支出</t>
  </si>
  <si>
    <t xml:space="preserve">    农业土地开发资金债务发行费用支出</t>
  </si>
  <si>
    <t xml:space="preserve">    大中型水库库区基金债务发行费用支出</t>
  </si>
  <si>
    <t xml:space="preserve">    城市基础设施配套费债务发行费用支出</t>
  </si>
  <si>
    <t xml:space="preserve">    小型水库移民扶助基金债务发行费用支出</t>
  </si>
  <si>
    <t xml:space="preserve">    国家重大水利工程建设基金债务发行费用支出</t>
  </si>
  <si>
    <t xml:space="preserve">    车辆通行费债务发行费用支出</t>
  </si>
  <si>
    <t xml:space="preserve">    污水处理费债务发行费用支出</t>
  </si>
  <si>
    <t xml:space="preserve">    土地储备专项债券发行费用支出</t>
  </si>
  <si>
    <t xml:space="preserve">    政府收费公路专项债券发行费用支出</t>
  </si>
  <si>
    <t xml:space="preserve">    棚户区改造专项债券发行费用支出</t>
  </si>
  <si>
    <t xml:space="preserve">    其他地方自行试点项目收益专项债券发行费用支出</t>
  </si>
  <si>
    <t xml:space="preserve">    其他政府性基金债务发行费用支出</t>
  </si>
  <si>
    <t>十三、抗疫特别国债安排的支出</t>
  </si>
  <si>
    <t xml:space="preserve">  基础设施建设</t>
  </si>
  <si>
    <t xml:space="preserve">    公共卫生体系建设</t>
  </si>
  <si>
    <t xml:space="preserve">    重大疫情防控救治体系建设</t>
  </si>
  <si>
    <t xml:space="preserve">    粮食安全</t>
  </si>
  <si>
    <t xml:space="preserve">    能源安全</t>
  </si>
  <si>
    <t xml:space="preserve">    应急物资保障</t>
  </si>
  <si>
    <t xml:space="preserve">    产业链改造升级</t>
  </si>
  <si>
    <t xml:space="preserve">    城镇老旧小区改造</t>
  </si>
  <si>
    <t xml:space="preserve">    生态环境治理</t>
  </si>
  <si>
    <t xml:space="preserve">    交通基础设施建设</t>
  </si>
  <si>
    <t xml:space="preserve">    市政设施建设</t>
  </si>
  <si>
    <t xml:space="preserve">    重点区域规划基础设施建设</t>
  </si>
  <si>
    <t xml:space="preserve">    其他基础设施建设</t>
  </si>
  <si>
    <t xml:space="preserve">  抗疫相关支出</t>
  </si>
  <si>
    <t xml:space="preserve">    减免房租补贴</t>
  </si>
  <si>
    <t xml:space="preserve">    重点企业贷款贴息</t>
  </si>
  <si>
    <t xml:space="preserve">    创业担保贷款贴息</t>
  </si>
  <si>
    <t xml:space="preserve">    援企稳岗补贴</t>
  </si>
  <si>
    <t xml:space="preserve">    困难群众基本生活补贴</t>
  </si>
  <si>
    <t xml:space="preserve">    其他抗疫相关支出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</si>
  <si>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</si>
  <si>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</si>
  <si>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</si>
  <si>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</si>
  <si>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</si>
  <si>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</si>
  <si>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调入政府性基金预算资金</t>
  </si>
  <si>
    <t>地方政府专项债务还本支出</t>
  </si>
  <si>
    <t xml:space="preserve">   污水处理费债务还本支出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</si>
  <si>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地方政府专项债务转贷收入</t>
    </r>
  </si>
  <si>
    <t xml:space="preserve">   土地储备专项债券还本支出</t>
  </si>
  <si>
    <t xml:space="preserve">   抗疫特别国债还本支出还本支出</t>
  </si>
  <si>
    <t>附件5</t>
  </si>
  <si>
    <t>2021年金口河区国有资本经营预算收支平衡表</t>
  </si>
  <si>
    <t>收         入</t>
  </si>
  <si>
    <t>支        出</t>
  </si>
  <si>
    <t>科  目</t>
  </si>
  <si>
    <t>当年预算数</t>
  </si>
  <si>
    <t>一、利润收入</t>
  </si>
  <si>
    <t>一、国有资本经营预算支出</t>
  </si>
  <si>
    <t xml:space="preserve">    投资服务企业利润收入</t>
  </si>
  <si>
    <t xml:space="preserve">    （一）解决历史遗留问题及改革成本支出</t>
  </si>
  <si>
    <t xml:space="preserve">    其他国有资本经营预算企业利润收入</t>
  </si>
  <si>
    <t xml:space="preserve">          三供一业移交补助支出</t>
  </si>
  <si>
    <t>二、股利、股息收入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</si>
  <si>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   </t>
    </r>
    <r>
      <rPr>
        <sz val="12"/>
        <rFont val="宋体"/>
        <charset val="134"/>
      </rPr>
      <t>国有企业办公服务机构移交补助支出</t>
    </r>
  </si>
  <si>
    <t xml:space="preserve">    国有控股公司股利、股息收入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</si>
  <si>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   国有企业改革成本支出</t>
    </r>
  </si>
  <si>
    <t xml:space="preserve">    国有参股公司股利、股息收入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</si>
  <si>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   其他解决历史遗留问题及改革成本支出</t>
    </r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</si>
  <si>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金融企业股利、股息收入（国资预算）</t>
    </r>
  </si>
  <si>
    <t xml:space="preserve">    （二）国有企业资本金注入</t>
  </si>
  <si>
    <t xml:space="preserve">    其他国有资本经营预算企业股利、股息收入</t>
  </si>
  <si>
    <t xml:space="preserve">    （三）国有企业政策性补贴</t>
  </si>
  <si>
    <t>三、产权转让收入</t>
  </si>
  <si>
    <t xml:space="preserve">    （四）其他国有资本经营预算支出</t>
  </si>
  <si>
    <t xml:space="preserve">    国有股权、股份转让收入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</si>
  <si>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    其中：其他国有资本经营预算支出</t>
    </r>
  </si>
  <si>
    <t xml:space="preserve">    国有独资企业产权转让收入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</si>
  <si>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金融企业产权转让收入</t>
    </r>
  </si>
  <si>
    <t xml:space="preserve">    其他国有资本经营预算企业产权转让收入</t>
  </si>
  <si>
    <t>四、清算收入</t>
  </si>
  <si>
    <t xml:space="preserve">    国有股权、股份清算收入</t>
  </si>
  <si>
    <t xml:space="preserve">    国有独资企业清算收入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</si>
  <si>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</t>
    </r>
    <r>
      <rPr>
        <sz val="12"/>
        <rFont val="宋体"/>
        <charset val="134"/>
      </rPr>
      <t>其他国有资本经营预算企业清算收入</t>
    </r>
  </si>
  <si>
    <t>国有资本经营预算支出预算</t>
  </si>
  <si>
    <t>五、其他国有资本经营预算收入</t>
  </si>
  <si>
    <t xml:space="preserve">    其他国有资本经营预算收入</t>
  </si>
  <si>
    <t>国有资本经营预算收入预算</t>
  </si>
  <si>
    <t>上解支出</t>
  </si>
  <si>
    <t>国有资本经营预算上年结转收入</t>
  </si>
  <si>
    <t>国有资本经营结转下年继续使用资金</t>
  </si>
  <si>
    <t>其中：调入一般公共预算资金</t>
  </si>
  <si>
    <t>收   入   预   算   总   计</t>
  </si>
  <si>
    <t>支   出   预   算   总   计</t>
  </si>
  <si>
    <t>附件6</t>
  </si>
  <si>
    <t>2021年金口河区社会保险基金预算收支平衡表</t>
  </si>
  <si>
    <t>收        入</t>
  </si>
  <si>
    <t>支       出</t>
  </si>
  <si>
    <t>一、 城乡居民基本养老保险基金缴费收入</t>
  </si>
  <si>
    <t>一、基础养老金支出</t>
  </si>
  <si>
    <t>二、 城乡居民基本养老保险基金政府补贴收入</t>
  </si>
  <si>
    <t>二、个人账户养老金支出</t>
  </si>
  <si>
    <t xml:space="preserve">      其中：对基础养老金的补贴收入</t>
  </si>
  <si>
    <t>三、丧葬抚恤补助支出</t>
  </si>
  <si>
    <t xml:space="preserve">            对个人缴费的补贴收入</t>
  </si>
  <si>
    <t>四、其他城乡居民基本养老保险基金支出</t>
  </si>
  <si>
    <t>三、城乡居民基本养老保险基金利息收入</t>
  </si>
  <si>
    <t>五、其他社会保险基金支出</t>
  </si>
  <si>
    <t>四、其他城乡居民基本养老保险基金收入</t>
  </si>
  <si>
    <t>五、其他社会保险基金收入</t>
  </si>
  <si>
    <t>六、支出预算合计</t>
  </si>
  <si>
    <t>六、本年收入合计</t>
  </si>
  <si>
    <t>七、本年收支结余</t>
  </si>
  <si>
    <t>七、上年结余收入</t>
  </si>
  <si>
    <t>八、年末滚存结余</t>
  </si>
  <si>
    <t>总    计</t>
  </si>
  <si>
    <t xml:space="preserve">     总     计</t>
  </si>
  <si>
    <t>附件7</t>
  </si>
  <si>
    <t>提前通知区县2021年转移支付指标统计表</t>
  </si>
  <si>
    <t>预 算 科 目</t>
  </si>
  <si>
    <t>上级补助收入</t>
  </si>
  <si>
    <t xml:space="preserve">  返还性收入</t>
  </si>
  <si>
    <t xml:space="preserve">    所得税基数返还收入</t>
  </si>
  <si>
    <t xml:space="preserve">    成品油税费改革税收返还收入</t>
  </si>
  <si>
    <t xml:space="preserve">    增值税税收返还收入</t>
  </si>
  <si>
    <t xml:space="preserve">    消费税税收返还收入</t>
  </si>
  <si>
    <t xml:space="preserve">    增值税“五五分享”税收返还收入</t>
  </si>
  <si>
    <t xml:space="preserve">    其他返还性收入</t>
  </si>
  <si>
    <t xml:space="preserve">  一般性转移支付收入</t>
  </si>
  <si>
    <t xml:space="preserve">    体制补助收入</t>
  </si>
  <si>
    <t xml:space="preserve">    均衡性转移支付收入</t>
  </si>
  <si>
    <t xml:space="preserve">    县级基本财力保障机制奖补资金收入</t>
  </si>
  <si>
    <t xml:space="preserve">    结算补助收入</t>
  </si>
  <si>
    <t xml:space="preserve">    资源枯竭型城市转移支付补助收入</t>
  </si>
  <si>
    <t xml:space="preserve">    企业事业单位划转补助收入</t>
  </si>
  <si>
    <t xml:space="preserve">    产粮(油)大县奖励资金收入</t>
  </si>
  <si>
    <t xml:space="preserve">    重点生态功能区转移支付收入</t>
  </si>
  <si>
    <t xml:space="preserve">    固定数额补助收入</t>
  </si>
  <si>
    <t xml:space="preserve">    革命老区转移支付收入</t>
  </si>
  <si>
    <t xml:space="preserve">    民族地区转移支付收入</t>
  </si>
  <si>
    <t xml:space="preserve">    边境地区转移支付收入</t>
  </si>
  <si>
    <t xml:space="preserve">    贫困地区转移支付收入</t>
  </si>
  <si>
    <t xml:space="preserve">    一般公共服务共同财政事权转移支付收入</t>
  </si>
  <si>
    <t xml:space="preserve">    外交共同财政事权转移支付收入</t>
  </si>
  <si>
    <t xml:space="preserve">    国防共同财政事权转移支付收入</t>
  </si>
  <si>
    <t xml:space="preserve">    公共安全共同财政事权转移支付收入</t>
  </si>
  <si>
    <t xml:space="preserve">    教育共同财政事权转移支付收入</t>
  </si>
  <si>
    <t xml:space="preserve">    科学技术共同财政事权转移支付收入</t>
  </si>
  <si>
    <t xml:space="preserve">    文化旅游体育与传媒共同财政事权转移支付收入</t>
  </si>
  <si>
    <t xml:space="preserve">    社会保障和就业共同财政事权转移支付收入</t>
  </si>
  <si>
    <t xml:space="preserve">    医疗卫生共同财政事权转移支付收入</t>
  </si>
  <si>
    <t xml:space="preserve">    节能环保共同财政事权转移支付收入</t>
  </si>
  <si>
    <t xml:space="preserve">    城乡社区共同财政事权转移支付收入</t>
  </si>
  <si>
    <t xml:space="preserve">    农林水共同财政事权转移支付收入</t>
  </si>
  <si>
    <t xml:space="preserve">    交通运输共同财政事权转移支付收入</t>
  </si>
  <si>
    <t xml:space="preserve">    资源勘探信息等共同财政事权转移支付收入</t>
  </si>
  <si>
    <t xml:space="preserve">    商业服务业等共同财政事权转移支付收入</t>
  </si>
  <si>
    <t xml:space="preserve">    金融共同财政事权转移支付收入</t>
  </si>
  <si>
    <t xml:space="preserve">    自然资源海洋气象等共同财政事权转移支付收入</t>
  </si>
  <si>
    <t xml:space="preserve">    住房保障共同财政事权转移支付收入</t>
  </si>
  <si>
    <t xml:space="preserve">    粮油物资储备共同财政事权转移支付收入</t>
  </si>
  <si>
    <t xml:space="preserve">    灾害防治及应急管理共同财政事权转移支付收入</t>
  </si>
  <si>
    <t xml:space="preserve">    其他共同财政事权转移支付收入</t>
  </si>
  <si>
    <t xml:space="preserve">    其他一般性转移支付收入</t>
  </si>
  <si>
    <t xml:space="preserve">  专项转移支付收入</t>
  </si>
  <si>
    <t xml:space="preserve">    外交</t>
  </si>
  <si>
    <t xml:space="preserve">    国防</t>
  </si>
  <si>
    <t xml:space="preserve">    公共安全</t>
  </si>
  <si>
    <t xml:space="preserve">    科学技术</t>
  </si>
  <si>
    <t xml:space="preserve">    文化旅游体育与传媒</t>
  </si>
  <si>
    <t xml:space="preserve">    社会保障和就业</t>
  </si>
  <si>
    <t xml:space="preserve">    卫生健康</t>
  </si>
  <si>
    <t xml:space="preserve">    城乡社区</t>
  </si>
  <si>
    <t xml:space="preserve">    农林水</t>
  </si>
  <si>
    <t xml:space="preserve">    资源勘探信息等</t>
  </si>
  <si>
    <t xml:space="preserve">    商业服务业等</t>
  </si>
  <si>
    <t xml:space="preserve">    金融</t>
  </si>
  <si>
    <t xml:space="preserve">    自然资源海洋气象等</t>
  </si>
  <si>
    <t xml:space="preserve">    粮油物资储备</t>
  </si>
  <si>
    <t xml:space="preserve">    灾害防治及应急管理</t>
  </si>
  <si>
    <t>附件8</t>
  </si>
  <si>
    <t>金口河区2020年一般公共预算结转结余明细表</t>
  </si>
  <si>
    <t>指标管理处室</t>
  </si>
  <si>
    <t>项目单位</t>
  </si>
  <si>
    <t>功能科目</t>
  </si>
  <si>
    <t>政府支出经济分类</t>
  </si>
  <si>
    <t>部门支出经济分类</t>
  </si>
  <si>
    <t>资金性质</t>
  </si>
  <si>
    <t>项目名称</t>
  </si>
  <si>
    <t>金额（万元）</t>
  </si>
  <si>
    <t>形成年度</t>
  </si>
  <si>
    <t>备注</t>
  </si>
  <si>
    <t>教科文股</t>
  </si>
  <si>
    <t>教育局</t>
  </si>
  <si>
    <t>经费拨款</t>
  </si>
  <si>
    <t>乐市财政教[2020]102号,下达2020年2020年高中助学金市级资金预算</t>
  </si>
  <si>
    <t>专项转移支付</t>
  </si>
  <si>
    <t xml:space="preserve">乐市财政教〔2021〕3号，关于下达2020年省属高校毕业生基层就业
学费奖补资金预算
</t>
  </si>
  <si>
    <t>一般转移支付</t>
  </si>
  <si>
    <t>社保股</t>
  </si>
  <si>
    <t>乐山市金口河区财政局城乡居民生活保障资金专户</t>
  </si>
  <si>
    <t>乐市财政社[2020]127号,下达2020年城乡居民基本养老保险省级财政补助资金（第三批）</t>
  </si>
  <si>
    <t>农村信用联社</t>
  </si>
  <si>
    <t>乐市财政金[2020]27号，下达2019年财政金融互动奖补资金（年终结算办理）</t>
  </si>
  <si>
    <t>乐市财政金[2020]39号，下达2019年度财政金融互动奖补资金</t>
  </si>
  <si>
    <t>乐市财政金[2020]36号，下达2020年小微企业“战疫贷”省级贴息及奖补资金</t>
  </si>
  <si>
    <t>经建股</t>
  </si>
  <si>
    <t>粮食局</t>
  </si>
  <si>
    <t>乐市财政建〔2020〕32号，关于下达应急新增临时成品粮油储备费用补贴</t>
  </si>
  <si>
    <t>合计</t>
  </si>
  <si>
    <t>附件9</t>
  </si>
  <si>
    <t>金口河区2020年基金结转明细表</t>
  </si>
  <si>
    <t>结转项目</t>
  </si>
  <si>
    <t>二、海南省高等级公路车辆通行附加费收入</t>
  </si>
  <si>
    <t>三、港口建设费收入</t>
  </si>
  <si>
    <t>四、散装水泥专项资金收入</t>
  </si>
  <si>
    <t>五、新型墙体材料专项基金收入</t>
  </si>
  <si>
    <t>六、新菜地开发建设基金收入</t>
  </si>
  <si>
    <t>七、新增建设用地土地有偿使用费收入</t>
  </si>
  <si>
    <t>八、南水北调工程建设基金收入</t>
  </si>
  <si>
    <t>九、城市公用事业附加收入</t>
  </si>
  <si>
    <t>十、国有土地收益基金收入</t>
  </si>
  <si>
    <t>十一、农业土地开发资金收入</t>
  </si>
  <si>
    <t>十二、国有土地使用权出让收入</t>
  </si>
  <si>
    <t>十三、大中型水库库区基金收入</t>
  </si>
  <si>
    <t>十四、彩票公益金收入</t>
  </si>
  <si>
    <t>十五、城市基础设施配套费收入</t>
  </si>
  <si>
    <t>十六、小型水库移民扶助基金收入</t>
  </si>
  <si>
    <t>十七、国家重大水利工程建设基金收入</t>
  </si>
  <si>
    <t xml:space="preserve">  南水北调工程建设资金</t>
  </si>
  <si>
    <t xml:space="preserve">  三峡工程后续工作资金</t>
  </si>
  <si>
    <t xml:space="preserve">  省级重大水利工程建设资金</t>
  </si>
  <si>
    <t>十八、车辆通行费</t>
  </si>
  <si>
    <t>合         计</t>
  </si>
  <si>
    <t>附件10</t>
  </si>
  <si>
    <t>2021年金口河区一般公共预算基本支出预算表</t>
  </si>
  <si>
    <t>经济科目编码</t>
  </si>
  <si>
    <t>经济科目名称</t>
  </si>
  <si>
    <t>**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</si>
  <si>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</si>
  <si>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</si>
  <si>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</si>
  <si>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</si>
  <si>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</si>
  <si>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</si>
  <si>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</si>
  <si>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</si>
  <si>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30106</t>
  </si>
  <si>
    <t xml:space="preserve">  伙食补助费</t>
  </si>
  <si>
    <t xml:space="preserve">  30107</t>
  </si>
  <si>
    <t xml:space="preserve">  绩效工资</t>
  </si>
  <si>
    <t xml:space="preserve">  30108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</si>
  <si>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机关事业单位基本养老保险缴费</t>
    </r>
  </si>
  <si>
    <t xml:space="preserve">  30109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</si>
  <si>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职业年金缴费</t>
    </r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</si>
  <si>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</si>
  <si>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</si>
  <si>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</si>
  <si>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</si>
  <si>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</si>
  <si>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</si>
  <si>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</si>
  <si>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</si>
  <si>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30114</t>
  </si>
  <si>
    <t xml:space="preserve">  医疗费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</si>
  <si>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</si>
  <si>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</si>
  <si>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</si>
  <si>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</si>
  <si>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</si>
  <si>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</si>
  <si>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</si>
  <si>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</si>
  <si>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</si>
  <si>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</si>
  <si>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30204</t>
  </si>
  <si>
    <t xml:space="preserve">  手续费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</si>
  <si>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</si>
  <si>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</si>
  <si>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</si>
  <si>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</si>
  <si>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</si>
  <si>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</si>
  <si>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</si>
  <si>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</si>
  <si>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</si>
  <si>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</si>
  <si>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</si>
  <si>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</si>
  <si>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30213</t>
  </si>
  <si>
    <t xml:space="preserve">  维修(护)费</t>
  </si>
  <si>
    <t xml:space="preserve">  30214</t>
  </si>
  <si>
    <t xml:space="preserve">  租赁费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</si>
  <si>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</si>
  <si>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</si>
  <si>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</si>
  <si>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</si>
  <si>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</si>
  <si>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</si>
  <si>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30218</t>
  </si>
  <si>
    <t xml:space="preserve">  专用材料费</t>
  </si>
  <si>
    <t xml:space="preserve">  30224</t>
  </si>
  <si>
    <t xml:space="preserve">  被装购置费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</si>
  <si>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</si>
  <si>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</si>
  <si>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</si>
  <si>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</si>
  <si>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</si>
  <si>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</si>
  <si>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30231</t>
  </si>
  <si>
    <t xml:space="preserve">  公务用车运行维护费</t>
  </si>
  <si>
    <t xml:space="preserve">  30239</t>
  </si>
  <si>
    <t xml:space="preserve">  其他交通费用</t>
  </si>
  <si>
    <t xml:space="preserve">  30240</t>
  </si>
  <si>
    <t xml:space="preserve">  税金及附加费用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</si>
  <si>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</si>
  <si>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</si>
  <si>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</si>
  <si>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</si>
  <si>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</si>
  <si>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</si>
  <si>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30302</t>
  </si>
  <si>
    <t xml:space="preserve">  退休费</t>
  </si>
  <si>
    <t xml:space="preserve">  30305</t>
  </si>
  <si>
    <t xml:space="preserve">  生活补助</t>
  </si>
  <si>
    <t xml:space="preserve">  30309</t>
  </si>
  <si>
    <t xml:space="preserve">  奖励金</t>
  </si>
  <si>
    <r>
      <rPr>
        <sz val="12"/>
        <rFont val="宋体"/>
        <charset val="134"/>
      </rPr>
      <t>附件1</t>
    </r>
    <r>
      <rPr>
        <sz val="12"/>
        <rFont val="宋体"/>
        <charset val="134"/>
      </rPr>
      <t>1</t>
    </r>
  </si>
  <si>
    <t>2021年金口河区三公经费支出预算表</t>
  </si>
  <si>
    <t>合  计</t>
  </si>
  <si>
    <t>因公出国（境）费用</t>
  </si>
  <si>
    <t>公务接待费</t>
  </si>
  <si>
    <t>公务用车运行及购置费</t>
  </si>
  <si>
    <t>小计</t>
  </si>
  <si>
    <t>公务用车运行费</t>
  </si>
  <si>
    <t>公务用车购置</t>
  </si>
  <si>
    <t>金口河区</t>
  </si>
</sst>
</file>

<file path=xl/styles.xml><?xml version="1.0" encoding="utf-8"?>
<styleSheet xmlns="http://schemas.openxmlformats.org/spreadsheetml/2006/main">
  <numFmts count="9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);[Red]\(0.0\)"/>
    <numFmt numFmtId="177" formatCode="0.00_);[Red]\(0.00\)"/>
    <numFmt numFmtId="178" formatCode="#,##0_);[Red]\(#,##0\)"/>
    <numFmt numFmtId="179" formatCode="0.00_ "/>
    <numFmt numFmtId="180" formatCode="0_ ;\-0"/>
  </numFmts>
  <fonts count="52">
    <font>
      <sz val="12"/>
      <name val="宋体"/>
      <charset val="134"/>
    </font>
    <font>
      <sz val="10"/>
      <name val="宋体"/>
      <charset val="134"/>
    </font>
    <font>
      <sz val="16"/>
      <name val="黑体"/>
      <charset val="134"/>
    </font>
    <font>
      <sz val="18"/>
      <name val="黑体"/>
      <charset val="134"/>
    </font>
    <font>
      <b/>
      <sz val="12"/>
      <name val="宋体"/>
      <charset val="134"/>
    </font>
    <font>
      <b/>
      <sz val="20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</font>
    <font>
      <sz val="12"/>
      <color indexed="1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FF0000"/>
      <name val="宋体"/>
      <charset val="134"/>
    </font>
    <font>
      <sz val="10"/>
      <color indexed="10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b/>
      <sz val="12"/>
      <color indexed="8"/>
      <name val="宋体"/>
      <charset val="134"/>
    </font>
    <font>
      <sz val="12"/>
      <name val="黑体"/>
      <charset val="134"/>
    </font>
    <font>
      <b/>
      <sz val="14"/>
      <name val="宋体"/>
      <charset val="134"/>
    </font>
    <font>
      <sz val="12"/>
      <name val="仿宋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仿宋"/>
      <charset val="134"/>
    </font>
    <font>
      <sz val="11"/>
      <color indexed="10"/>
      <name val="宋体"/>
      <charset val="134"/>
    </font>
    <font>
      <sz val="16"/>
      <color indexed="8"/>
      <name val="黑体"/>
      <charset val="134"/>
    </font>
    <font>
      <b/>
      <sz val="11"/>
      <color indexed="8"/>
      <name val="黑体"/>
      <charset val="134"/>
    </font>
    <font>
      <b/>
      <sz val="14"/>
      <color indexed="8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b/>
      <sz val="10"/>
      <color theme="1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65">
    <xf numFmtId="0" fontId="0" fillId="0" borderId="0"/>
    <xf numFmtId="42" fontId="36" fillId="0" borderId="0" applyFont="0" applyFill="0" applyBorder="0" applyAlignment="0" applyProtection="0">
      <alignment vertical="center"/>
    </xf>
    <xf numFmtId="0" fontId="32" fillId="4" borderId="7" applyNumberFormat="0" applyAlignment="0" applyProtection="0">
      <alignment vertical="center"/>
    </xf>
    <xf numFmtId="0" fontId="0" fillId="0" borderId="0"/>
    <xf numFmtId="0" fontId="31" fillId="18" borderId="0" applyNumberFormat="0" applyBorder="0" applyAlignment="0" applyProtection="0">
      <alignment vertical="center"/>
    </xf>
    <xf numFmtId="44" fontId="36" fillId="0" borderId="0" applyFont="0" applyFill="0" applyBorder="0" applyAlignment="0" applyProtection="0">
      <alignment vertical="center"/>
    </xf>
    <xf numFmtId="41" fontId="36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43" fontId="36" fillId="0" borderId="0" applyFont="0" applyFill="0" applyBorder="0" applyAlignment="0" applyProtection="0">
      <alignment vertical="center"/>
    </xf>
    <xf numFmtId="0" fontId="45" fillId="22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36" fillId="0" borderId="0" applyFont="0" applyFill="0" applyBorder="0" applyAlignment="0" applyProtection="0">
      <alignment vertical="center"/>
    </xf>
    <xf numFmtId="0" fontId="0" fillId="0" borderId="0"/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8" borderId="9" applyNumberFormat="0" applyFont="0" applyAlignment="0" applyProtection="0">
      <alignment vertical="center"/>
    </xf>
    <xf numFmtId="0" fontId="0" fillId="0" borderId="0"/>
    <xf numFmtId="0" fontId="45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5" fillId="0" borderId="8" applyNumberFormat="0" applyFill="0" applyAlignment="0" applyProtection="0">
      <alignment vertical="center"/>
    </xf>
    <xf numFmtId="0" fontId="44" fillId="0" borderId="8" applyNumberFormat="0" applyFill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5" fillId="26" borderId="0" applyNumberFormat="0" applyBorder="0" applyAlignment="0" applyProtection="0">
      <alignment vertical="center"/>
    </xf>
    <xf numFmtId="0" fontId="43" fillId="12" borderId="12" applyNumberFormat="0" applyAlignment="0" applyProtection="0">
      <alignment vertical="center"/>
    </xf>
    <xf numFmtId="0" fontId="49" fillId="12" borderId="7" applyNumberFormat="0" applyAlignment="0" applyProtection="0">
      <alignment vertical="center"/>
    </xf>
    <xf numFmtId="0" fontId="37" fillId="10" borderId="10" applyNumberForma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45" fillId="29" borderId="0" applyNumberFormat="0" applyBorder="0" applyAlignment="0" applyProtection="0">
      <alignment vertical="center"/>
    </xf>
    <xf numFmtId="0" fontId="51" fillId="0" borderId="14" applyNumberFormat="0" applyFill="0" applyAlignment="0" applyProtection="0">
      <alignment vertical="center"/>
    </xf>
    <xf numFmtId="0" fontId="50" fillId="0" borderId="13" applyNumberFormat="0" applyFill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45" fillId="2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1" fillId="3" borderId="0" applyNumberFormat="0" applyBorder="0" applyAlignment="0" applyProtection="0">
      <alignment vertical="center"/>
    </xf>
    <xf numFmtId="0" fontId="45" fillId="31" borderId="0" applyNumberFormat="0" applyBorder="0" applyAlignment="0" applyProtection="0">
      <alignment vertical="center"/>
    </xf>
    <xf numFmtId="0" fontId="45" fillId="20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3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45" fillId="21" borderId="0" applyNumberFormat="0" applyBorder="0" applyAlignment="0" applyProtection="0">
      <alignment vertical="center"/>
    </xf>
    <xf numFmtId="0" fontId="46" fillId="0" borderId="0"/>
    <xf numFmtId="0" fontId="45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5" borderId="0" applyNumberFormat="0" applyBorder="0" applyAlignment="0" applyProtection="0">
      <alignment vertical="center"/>
    </xf>
    <xf numFmtId="0" fontId="45" fillId="23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9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</cellStyleXfs>
  <cellXfs count="196">
    <xf numFmtId="0" fontId="0" fillId="0" borderId="0" xfId="0"/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/>
    <xf numFmtId="0" fontId="1" fillId="0" borderId="0" xfId="0" applyFont="1" applyAlignment="1">
      <alignment horizontal="right" vertical="center"/>
    </xf>
    <xf numFmtId="0" fontId="2" fillId="0" borderId="0" xfId="64" applyFont="1" applyBorder="1" applyAlignment="1">
      <alignment horizontal="center" vertical="center"/>
    </xf>
    <xf numFmtId="0" fontId="3" fillId="0" borderId="0" xfId="64" applyFont="1" applyBorder="1" applyAlignment="1">
      <alignment horizontal="center" vertical="center"/>
    </xf>
    <xf numFmtId="0" fontId="0" fillId="0" borderId="0" xfId="64" applyFont="1" applyBorder="1" applyAlignment="1">
      <alignment horizontal="right" vertical="center"/>
    </xf>
    <xf numFmtId="0" fontId="0" fillId="0" borderId="1" xfId="0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0" fillId="0" borderId="1" xfId="0" applyNumberFormat="1" applyFont="1" applyFill="1" applyBorder="1" applyAlignment="1" applyProtection="1">
      <alignment horizontal="left" vertical="center" wrapText="1"/>
    </xf>
    <xf numFmtId="4" fontId="0" fillId="0" borderId="1" xfId="0" applyNumberFormat="1" applyFont="1" applyFill="1" applyBorder="1" applyAlignment="1" applyProtection="1">
      <alignment horizontal="center" vertical="center" wrapText="1"/>
    </xf>
    <xf numFmtId="3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3" applyFont="1" applyFill="1" applyBorder="1" applyAlignment="1">
      <alignment vertical="center"/>
    </xf>
    <xf numFmtId="0" fontId="0" fillId="0" borderId="0" xfId="64" applyBorder="1" applyAlignment="1">
      <alignment vertical="center"/>
    </xf>
    <xf numFmtId="0" fontId="5" fillId="0" borderId="0" xfId="64" applyFont="1" applyBorder="1" applyAlignment="1">
      <alignment horizontal="left" vertical="center"/>
    </xf>
    <xf numFmtId="176" fontId="0" fillId="0" borderId="0" xfId="59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4" fillId="0" borderId="2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vertical="center" wrapText="1"/>
    </xf>
    <xf numFmtId="177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59" applyFont="1" applyBorder="1" applyAlignment="1">
      <alignment horizontal="left" vertical="center" wrapText="1"/>
    </xf>
    <xf numFmtId="49" fontId="0" fillId="0" borderId="1" xfId="0" applyNumberFormat="1" applyFill="1" applyBorder="1" applyAlignment="1" applyProtection="1">
      <alignment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3" fontId="7" fillId="0" borderId="1" xfId="17" applyNumberFormat="1" applyFont="1" applyFill="1" applyBorder="1" applyAlignment="1" applyProtection="1">
      <alignment vertical="center" wrapText="1"/>
    </xf>
    <xf numFmtId="0" fontId="0" fillId="0" borderId="1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Fill="1" applyBorder="1" applyAlignment="1">
      <alignment horizontal="center" wrapText="1"/>
    </xf>
    <xf numFmtId="0" fontId="8" fillId="0" borderId="1" xfId="0" applyFont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17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0" fontId="0" fillId="0" borderId="0" xfId="0" applyFont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vertical="center"/>
    </xf>
    <xf numFmtId="0" fontId="0" fillId="0" borderId="0" xfId="56" applyFont="1" applyFill="1" applyAlignment="1">
      <alignment vertical="center"/>
    </xf>
    <xf numFmtId="178" fontId="0" fillId="0" borderId="0" xfId="56" applyNumberFormat="1" applyFont="1" applyFill="1" applyAlignment="1">
      <alignment horizontal="right"/>
    </xf>
    <xf numFmtId="0" fontId="14" fillId="0" borderId="1" xfId="56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 applyProtection="1">
      <alignment vertical="center"/>
    </xf>
    <xf numFmtId="3" fontId="7" fillId="0" borderId="1" xfId="0" applyNumberFormat="1" applyFont="1" applyFill="1" applyBorder="1" applyAlignment="1" applyProtection="1">
      <alignment horizontal="center" vertical="center"/>
    </xf>
    <xf numFmtId="0" fontId="7" fillId="0" borderId="1" xfId="0" applyNumberFormat="1" applyFont="1" applyFill="1" applyBorder="1" applyAlignment="1" applyProtection="1">
      <alignment vertical="center"/>
    </xf>
    <xf numFmtId="0" fontId="1" fillId="0" borderId="1" xfId="0" applyFont="1" applyFill="1" applyBorder="1" applyAlignment="1">
      <alignment horizontal="center" vertical="center"/>
    </xf>
    <xf numFmtId="3" fontId="1" fillId="0" borderId="1" xfId="0" applyNumberFormat="1" applyFont="1" applyFill="1" applyBorder="1" applyAlignment="1" applyProtection="1">
      <alignment horizontal="center" vertical="center"/>
    </xf>
    <xf numFmtId="49" fontId="7" fillId="0" borderId="1" xfId="0" applyNumberFormat="1" applyFont="1" applyFill="1" applyBorder="1" applyAlignment="1">
      <alignment vertical="center" wrapText="1" shrinkToFit="1"/>
    </xf>
    <xf numFmtId="0" fontId="7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/>
    <xf numFmtId="0" fontId="0" fillId="0" borderId="0" xfId="0" applyFont="1" applyFill="1" applyAlignment="1">
      <alignment vertical="top"/>
    </xf>
    <xf numFmtId="0" fontId="0" fillId="0" borderId="0" xfId="0" applyFill="1" applyAlignment="1">
      <alignment vertical="top"/>
    </xf>
    <xf numFmtId="0" fontId="2" fillId="0" borderId="0" xfId="0" applyFont="1" applyFill="1" applyAlignment="1">
      <alignment horizontal="center" vertical="top"/>
    </xf>
    <xf numFmtId="0" fontId="0" fillId="0" borderId="3" xfId="0" applyFill="1" applyBorder="1" applyAlignment="1">
      <alignment horizontal="right" vertical="top"/>
    </xf>
    <xf numFmtId="0" fontId="4" fillId="0" borderId="4" xfId="53" applyFont="1" applyFill="1" applyBorder="1" applyAlignment="1">
      <alignment horizontal="center" vertical="center"/>
    </xf>
    <xf numFmtId="0" fontId="4" fillId="0" borderId="5" xfId="53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/>
    </xf>
    <xf numFmtId="0" fontId="4" fillId="0" borderId="1" xfId="53" applyFont="1" applyFill="1" applyBorder="1" applyAlignment="1">
      <alignment horizontal="center" vertical="center" wrapText="1"/>
    </xf>
    <xf numFmtId="179" fontId="4" fillId="0" borderId="1" xfId="53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 applyProtection="1">
      <alignment horizontal="left" vertical="center"/>
    </xf>
    <xf numFmtId="0" fontId="15" fillId="0" borderId="1" xfId="0" applyFont="1" applyFill="1" applyBorder="1" applyAlignment="1">
      <alignment horizontal="left" vertical="center" wrapText="1"/>
    </xf>
    <xf numFmtId="1" fontId="0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0" xfId="62" applyFont="1" applyFill="1" applyAlignment="1">
      <alignment vertical="center"/>
    </xf>
    <xf numFmtId="0" fontId="0" fillId="0" borderId="0" xfId="62" applyFont="1" applyFill="1" applyAlignment="1">
      <alignment vertical="center"/>
    </xf>
    <xf numFmtId="0" fontId="2" fillId="0" borderId="0" xfId="62" applyFont="1" applyFill="1" applyAlignment="1">
      <alignment horizontal="center" vertical="center"/>
    </xf>
    <xf numFmtId="0" fontId="0" fillId="0" borderId="0" xfId="62" applyFont="1" applyFill="1" applyBorder="1" applyAlignment="1">
      <alignment horizontal="right" vertical="center"/>
    </xf>
    <xf numFmtId="0" fontId="17" fillId="0" borderId="1" xfId="62" applyFont="1" applyFill="1" applyBorder="1" applyAlignment="1">
      <alignment horizontal="center" vertical="center"/>
    </xf>
    <xf numFmtId="0" fontId="4" fillId="0" borderId="1" xfId="47" applyFont="1" applyFill="1" applyBorder="1" applyAlignment="1">
      <alignment horizontal="center" vertical="center"/>
    </xf>
    <xf numFmtId="0" fontId="4" fillId="0" borderId="1" xfId="47" applyFont="1" applyFill="1" applyBorder="1" applyAlignment="1">
      <alignment horizontal="center" vertical="center" wrapText="1"/>
    </xf>
    <xf numFmtId="0" fontId="4" fillId="0" borderId="1" xfId="13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4" fillId="0" borderId="1" xfId="13" applyFont="1" applyFill="1" applyBorder="1" applyAlignment="1">
      <alignment vertical="center" wrapText="1"/>
    </xf>
    <xf numFmtId="0" fontId="0" fillId="0" borderId="1" xfId="13" applyFill="1" applyBorder="1" applyAlignment="1">
      <alignment vertical="center"/>
    </xf>
    <xf numFmtId="0" fontId="0" fillId="0" borderId="1" xfId="13" applyFont="1" applyFill="1" applyBorder="1" applyAlignment="1">
      <alignment vertical="center" wrapText="1"/>
    </xf>
    <xf numFmtId="0" fontId="0" fillId="0" borderId="1" xfId="13" applyFont="1" applyFill="1" applyBorder="1" applyAlignment="1">
      <alignment vertical="center"/>
    </xf>
    <xf numFmtId="0" fontId="0" fillId="0" borderId="1" xfId="13" applyFont="1" applyFill="1" applyBorder="1" applyAlignment="1">
      <alignment horizontal="left" vertical="center" wrapText="1"/>
    </xf>
    <xf numFmtId="0" fontId="0" fillId="0" borderId="1" xfId="47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0" fillId="0" borderId="1" xfId="47" applyFill="1" applyBorder="1">
      <alignment vertical="center"/>
    </xf>
    <xf numFmtId="0" fontId="0" fillId="0" borderId="1" xfId="47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0" fillId="0" borderId="1" xfId="13" applyFont="1" applyFill="1" applyBorder="1" applyAlignment="1">
      <alignment horizontal="left" vertical="center" wrapText="1" indent="1"/>
    </xf>
    <xf numFmtId="0" fontId="4" fillId="0" borderId="1" xfId="0" applyFont="1" applyFill="1" applyBorder="1" applyAlignment="1">
      <alignment horizontal="center" vertical="center"/>
    </xf>
    <xf numFmtId="1" fontId="0" fillId="0" borderId="1" xfId="47" applyNumberFormat="1" applyFont="1" applyFill="1" applyBorder="1" applyAlignment="1">
      <alignment horizontal="center" vertical="center"/>
    </xf>
    <xf numFmtId="0" fontId="4" fillId="0" borderId="0" xfId="17" applyFont="1" applyFill="1" applyAlignment="1">
      <alignment vertical="center"/>
    </xf>
    <xf numFmtId="0" fontId="0" fillId="0" borderId="0" xfId="17" applyFill="1" applyAlignment="1">
      <alignment vertical="center"/>
    </xf>
    <xf numFmtId="0" fontId="0" fillId="0" borderId="0" xfId="17" applyFill="1" applyAlignment="1">
      <alignment horizontal="center" vertical="center"/>
    </xf>
    <xf numFmtId="0" fontId="18" fillId="0" borderId="0" xfId="17" applyFont="1" applyFill="1" applyAlignment="1">
      <alignment vertical="center"/>
    </xf>
    <xf numFmtId="0" fontId="2" fillId="0" borderId="0" xfId="17" applyFont="1" applyFill="1" applyAlignment="1">
      <alignment horizontal="center" vertical="center"/>
    </xf>
    <xf numFmtId="0" fontId="16" fillId="0" borderId="0" xfId="17" applyFont="1" applyFill="1" applyAlignment="1">
      <alignment vertical="center"/>
    </xf>
    <xf numFmtId="0" fontId="0" fillId="0" borderId="0" xfId="17" applyFont="1" applyFill="1" applyAlignment="1">
      <alignment horizontal="right" vertical="center"/>
    </xf>
    <xf numFmtId="0" fontId="17" fillId="0" borderId="1" xfId="17" applyFont="1" applyFill="1" applyBorder="1" applyAlignment="1">
      <alignment horizontal="center" vertical="center" wrapText="1"/>
    </xf>
    <xf numFmtId="0" fontId="4" fillId="0" borderId="1" xfId="17" applyFont="1" applyFill="1" applyBorder="1" applyAlignment="1">
      <alignment horizontal="center" vertical="center" wrapText="1"/>
    </xf>
    <xf numFmtId="0" fontId="14" fillId="0" borderId="1" xfId="17" applyFont="1" applyFill="1" applyBorder="1" applyAlignment="1">
      <alignment horizontal="center" vertical="center" wrapText="1"/>
    </xf>
    <xf numFmtId="0" fontId="7" fillId="0" borderId="1" xfId="17" applyFont="1" applyFill="1" applyBorder="1" applyAlignment="1">
      <alignment horizontal="center" vertical="center" wrapText="1"/>
    </xf>
    <xf numFmtId="3" fontId="14" fillId="0" borderId="1" xfId="17" applyNumberFormat="1" applyFont="1" applyFill="1" applyBorder="1" applyAlignment="1" applyProtection="1">
      <alignment vertical="center" wrapText="1"/>
    </xf>
    <xf numFmtId="0" fontId="0" fillId="0" borderId="1" xfId="17" applyFont="1" applyFill="1" applyBorder="1" applyAlignment="1">
      <alignment vertical="center"/>
    </xf>
    <xf numFmtId="3" fontId="7" fillId="0" borderId="1" xfId="17" applyNumberFormat="1" applyFont="1" applyFill="1" applyBorder="1" applyAlignment="1" applyProtection="1">
      <alignment horizontal="left" vertical="center" wrapText="1"/>
    </xf>
    <xf numFmtId="0" fontId="0" fillId="0" borderId="1" xfId="17" applyFill="1" applyBorder="1" applyAlignment="1">
      <alignment vertical="center" wrapText="1"/>
    </xf>
    <xf numFmtId="0" fontId="19" fillId="0" borderId="1" xfId="58" applyFont="1" applyFill="1" applyBorder="1" applyAlignment="1">
      <alignment vertical="center"/>
    </xf>
    <xf numFmtId="0" fontId="20" fillId="0" borderId="1" xfId="58" applyFont="1" applyFill="1" applyBorder="1" applyAlignment="1">
      <alignment vertical="center"/>
    </xf>
    <xf numFmtId="0" fontId="0" fillId="0" borderId="1" xfId="17" applyFill="1" applyBorder="1" applyAlignment="1">
      <alignment horizontal="center" vertical="center" wrapText="1"/>
    </xf>
    <xf numFmtId="0" fontId="0" fillId="0" borderId="1" xfId="17" applyFill="1" applyBorder="1" applyAlignment="1">
      <alignment horizontal="center" vertical="center"/>
    </xf>
    <xf numFmtId="0" fontId="0" fillId="0" borderId="1" xfId="17" applyFill="1" applyBorder="1" applyAlignment="1">
      <alignment vertical="center"/>
    </xf>
    <xf numFmtId="0" fontId="4" fillId="0" borderId="1" xfId="17" applyFont="1" applyFill="1" applyBorder="1" applyAlignment="1">
      <alignment vertical="center"/>
    </xf>
    <xf numFmtId="0" fontId="14" fillId="0" borderId="1" xfId="17" applyFont="1" applyFill="1" applyBorder="1" applyAlignment="1">
      <alignment vertical="center" wrapText="1"/>
    </xf>
    <xf numFmtId="0" fontId="14" fillId="0" borderId="1" xfId="17" applyFont="1" applyFill="1" applyBorder="1" applyAlignment="1">
      <alignment horizontal="left" vertical="center" wrapText="1"/>
    </xf>
    <xf numFmtId="0" fontId="7" fillId="0" borderId="1" xfId="17" applyFont="1" applyFill="1" applyBorder="1" applyAlignment="1">
      <alignment horizontal="left" vertical="center" wrapText="1"/>
    </xf>
    <xf numFmtId="1" fontId="7" fillId="0" borderId="1" xfId="17" applyNumberFormat="1" applyFont="1" applyFill="1" applyBorder="1" applyAlignment="1" applyProtection="1">
      <alignment vertical="center" wrapText="1"/>
      <protection locked="0"/>
    </xf>
    <xf numFmtId="1" fontId="14" fillId="0" borderId="1" xfId="17" applyNumberFormat="1" applyFont="1" applyFill="1" applyBorder="1" applyAlignment="1" applyProtection="1">
      <alignment horizontal="left" vertical="center" wrapText="1"/>
      <protection locked="0"/>
    </xf>
    <xf numFmtId="1" fontId="7" fillId="0" borderId="1" xfId="0" applyNumberFormat="1" applyFont="1" applyFill="1" applyBorder="1" applyAlignment="1" applyProtection="1">
      <alignment vertical="center"/>
      <protection locked="0"/>
    </xf>
    <xf numFmtId="0" fontId="0" fillId="0" borderId="0" xfId="62" applyFill="1"/>
    <xf numFmtId="0" fontId="21" fillId="0" borderId="0" xfId="62" applyNumberFormat="1" applyFont="1" applyFill="1" applyBorder="1" applyAlignment="1" applyProtection="1">
      <alignment vertical="center"/>
    </xf>
    <xf numFmtId="180" fontId="22" fillId="0" borderId="0" xfId="62" applyNumberFormat="1" applyFont="1" applyFill="1" applyBorder="1" applyAlignment="1" applyProtection="1">
      <alignment horizontal="left" wrapText="1"/>
    </xf>
    <xf numFmtId="0" fontId="22" fillId="0" borderId="0" xfId="62" applyNumberFormat="1" applyFont="1" applyFill="1" applyBorder="1" applyAlignment="1" applyProtection="1">
      <alignment horizontal="left" wrapText="1"/>
    </xf>
    <xf numFmtId="0" fontId="23" fillId="0" borderId="0" xfId="62" applyNumberFormat="1" applyFont="1" applyFill="1" applyBorder="1" applyAlignment="1" applyProtection="1">
      <alignment horizontal="center" vertical="center"/>
    </xf>
    <xf numFmtId="49" fontId="24" fillId="0" borderId="3" xfId="62" applyNumberFormat="1" applyFont="1" applyFill="1" applyBorder="1" applyAlignment="1" applyProtection="1">
      <alignment vertical="center"/>
    </xf>
    <xf numFmtId="180" fontId="24" fillId="0" borderId="3" xfId="62" applyNumberFormat="1" applyFont="1" applyFill="1" applyBorder="1" applyAlignment="1" applyProtection="1"/>
    <xf numFmtId="14" fontId="24" fillId="0" borderId="3" xfId="62" applyNumberFormat="1" applyFont="1" applyFill="1" applyBorder="1" applyAlignment="1" applyProtection="1">
      <alignment horizontal="right"/>
    </xf>
    <xf numFmtId="179" fontId="0" fillId="0" borderId="0" xfId="0" applyNumberFormat="1" applyFill="1" applyAlignment="1">
      <alignment horizontal="center" vertical="center"/>
    </xf>
    <xf numFmtId="0" fontId="25" fillId="0" borderId="1" xfId="62" applyNumberFormat="1" applyFont="1" applyFill="1" applyBorder="1" applyAlignment="1" applyProtection="1">
      <alignment horizontal="center" vertical="center"/>
    </xf>
    <xf numFmtId="180" fontId="15" fillId="0" borderId="1" xfId="62" applyNumberFormat="1" applyFont="1" applyFill="1" applyBorder="1" applyAlignment="1" applyProtection="1">
      <alignment horizontal="center" vertical="center"/>
    </xf>
    <xf numFmtId="0" fontId="20" fillId="0" borderId="1" xfId="62" applyNumberFormat="1" applyFont="1" applyFill="1" applyBorder="1" applyAlignment="1" applyProtection="1">
      <alignment vertical="center"/>
    </xf>
    <xf numFmtId="0" fontId="20" fillId="0" borderId="1" xfId="62" applyNumberFormat="1" applyFont="1" applyFill="1" applyBorder="1" applyAlignment="1" applyProtection="1">
      <alignment horizontal="center" vertical="center"/>
    </xf>
    <xf numFmtId="0" fontId="19" fillId="0" borderId="1" xfId="62" applyNumberFormat="1" applyFont="1" applyFill="1" applyBorder="1" applyAlignment="1" applyProtection="1">
      <alignment horizontal="left" vertical="center"/>
    </xf>
    <xf numFmtId="0" fontId="19" fillId="0" borderId="1" xfId="62" applyNumberFormat="1" applyFont="1" applyFill="1" applyBorder="1" applyAlignment="1" applyProtection="1">
      <alignment horizontal="center" vertical="center"/>
    </xf>
    <xf numFmtId="0" fontId="19" fillId="0" borderId="1" xfId="62" applyNumberFormat="1" applyFont="1" applyFill="1" applyBorder="1" applyAlignment="1" applyProtection="1">
      <alignment vertical="center"/>
    </xf>
    <xf numFmtId="0" fontId="7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vertical="center"/>
    </xf>
    <xf numFmtId="0" fontId="20" fillId="0" borderId="1" xfId="62" applyNumberFormat="1" applyFont="1" applyFill="1" applyBorder="1" applyAlignment="1" applyProtection="1">
      <alignment horizontal="left" vertical="center"/>
    </xf>
    <xf numFmtId="0" fontId="7" fillId="0" borderId="1" xfId="0" applyNumberFormat="1" applyFont="1" applyFill="1" applyBorder="1" applyAlignment="1" applyProtection="1">
      <alignment horizontal="center" vertical="center"/>
    </xf>
    <xf numFmtId="1" fontId="6" fillId="0" borderId="1" xfId="0" applyNumberFormat="1" applyFont="1" applyFill="1" applyBorder="1" applyAlignment="1">
      <alignment horizontal="left" vertical="center" indent="1"/>
    </xf>
    <xf numFmtId="0" fontId="0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 applyProtection="1">
      <alignment horizontal="left" vertical="center" indent="1"/>
      <protection locked="0"/>
    </xf>
    <xf numFmtId="0" fontId="0" fillId="0" borderId="1" xfId="62" applyNumberFormat="1" applyFill="1" applyBorder="1" applyAlignment="1">
      <alignment horizontal="center"/>
    </xf>
    <xf numFmtId="0" fontId="6" fillId="0" borderId="0" xfId="0" applyFont="1" applyFill="1"/>
    <xf numFmtId="0" fontId="26" fillId="0" borderId="0" xfId="0" applyFont="1" applyFill="1"/>
    <xf numFmtId="0" fontId="8" fillId="0" borderId="0" xfId="0" applyFont="1" applyFill="1"/>
    <xf numFmtId="0" fontId="0" fillId="0" borderId="0" xfId="0" applyFont="1" applyFill="1"/>
    <xf numFmtId="0" fontId="18" fillId="0" borderId="0" xfId="0" applyFont="1" applyFill="1" applyAlignment="1">
      <alignment horizontal="left"/>
    </xf>
    <xf numFmtId="0" fontId="2" fillId="0" borderId="0" xfId="0" applyFont="1" applyFill="1" applyAlignment="1">
      <alignment horizontal="center"/>
    </xf>
    <xf numFmtId="0" fontId="0" fillId="0" borderId="3" xfId="0" applyFill="1" applyBorder="1" applyAlignment="1">
      <alignment horizontal="right"/>
    </xf>
    <xf numFmtId="0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4" fontId="1" fillId="0" borderId="1" xfId="0" applyNumberFormat="1" applyFont="1" applyFill="1" applyBorder="1" applyAlignment="1" applyProtection="1">
      <alignment horizontal="right" vertical="center"/>
    </xf>
    <xf numFmtId="4" fontId="10" fillId="0" borderId="1" xfId="0" applyNumberFormat="1" applyFont="1" applyFill="1" applyBorder="1" applyAlignment="1" applyProtection="1">
      <alignment horizontal="right" vertical="center"/>
    </xf>
    <xf numFmtId="0" fontId="10" fillId="0" borderId="1" xfId="0" applyNumberFormat="1" applyFont="1" applyFill="1" applyBorder="1" applyAlignment="1" applyProtection="1">
      <alignment horizontal="left" vertical="center"/>
    </xf>
    <xf numFmtId="0" fontId="27" fillId="0" borderId="1" xfId="0" applyNumberFormat="1" applyFont="1" applyFill="1" applyBorder="1" applyAlignment="1" applyProtection="1">
      <alignment horizontal="left" vertical="center"/>
    </xf>
    <xf numFmtId="0" fontId="28" fillId="0" borderId="1" xfId="0" applyNumberFormat="1" applyFont="1" applyFill="1" applyBorder="1" applyAlignment="1" applyProtection="1">
      <alignment horizontal="left" vertical="center"/>
    </xf>
    <xf numFmtId="4" fontId="27" fillId="0" borderId="1" xfId="0" applyNumberFormat="1" applyFont="1" applyFill="1" applyBorder="1" applyAlignment="1" applyProtection="1">
      <alignment horizontal="right" vertical="center"/>
    </xf>
    <xf numFmtId="0" fontId="29" fillId="0" borderId="1" xfId="0" applyFont="1" applyFill="1" applyBorder="1" applyAlignment="1" applyProtection="1">
      <alignment vertical="center"/>
    </xf>
    <xf numFmtId="0" fontId="30" fillId="0" borderId="1" xfId="0" applyNumberFormat="1" applyFont="1" applyFill="1" applyBorder="1" applyAlignment="1" applyProtection="1">
      <alignment horizontal="left" vertical="center"/>
    </xf>
    <xf numFmtId="0" fontId="10" fillId="0" borderId="1" xfId="0" applyFont="1" applyFill="1" applyBorder="1" applyAlignment="1" applyProtection="1">
      <alignment vertical="center"/>
    </xf>
    <xf numFmtId="0" fontId="10" fillId="0" borderId="1" xfId="0" applyFont="1" applyFill="1" applyBorder="1" applyAlignment="1" applyProtection="1">
      <alignment horizontal="left" vertical="center"/>
    </xf>
    <xf numFmtId="0" fontId="29" fillId="0" borderId="1" xfId="0" applyFont="1" applyFill="1" applyBorder="1" applyAlignment="1" applyProtection="1">
      <alignment horizontal="left" vertical="center"/>
    </xf>
    <xf numFmtId="0" fontId="18" fillId="0" borderId="0" xfId="0" applyFont="1" applyFill="1" applyAlignment="1">
      <alignment vertical="center"/>
    </xf>
    <xf numFmtId="179" fontId="0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  <xf numFmtId="179" fontId="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179" fontId="14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179" fontId="7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65">
    <cellStyle name="常规" xfId="0" builtinId="0"/>
    <cellStyle name="货币[0]" xfId="1" builtinId="7"/>
    <cellStyle name="输入" xfId="2" builtinId="20"/>
    <cellStyle name="常规_(陈诚修改稿)2006年全省及省级财政决算及07年预算执行情况表(A4 留底自用) 3" xfId="3"/>
    <cellStyle name="20% - 强调文字颜色 3" xfId="4" builtinId="38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2014年全省及省级财政收支执行及2015年预算草案表（20150123，自用稿）" xfId="13"/>
    <cellStyle name="已访问的超链接" xfId="14" builtinId="9"/>
    <cellStyle name="百分比 2" xfId="15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常规_国有资本经营预算表样" xfId="47"/>
    <cellStyle name="强调文字颜色 5" xfId="48" builtinId="45"/>
    <cellStyle name="40% - 强调文字颜色 5" xfId="49" builtinId="47"/>
    <cellStyle name="60% - 强调文字颜色 5" xfId="50" builtinId="48"/>
    <cellStyle name="常规 17 3" xfId="51"/>
    <cellStyle name="强调文字颜色 6" xfId="52" builtinId="49"/>
    <cellStyle name="常规_社保基金预算报人大建议表样" xfId="53"/>
    <cellStyle name="40% - 强调文字颜色 6" xfId="54" builtinId="51"/>
    <cellStyle name="60% - 强调文字颜色 6" xfId="55" builtinId="52"/>
    <cellStyle name="常规 10 4 3 2" xfId="56"/>
    <cellStyle name="常规 2" xfId="57"/>
    <cellStyle name="常规 2 4 2" xfId="58"/>
    <cellStyle name="常规 23" xfId="59"/>
    <cellStyle name="常规 3" xfId="60"/>
    <cellStyle name="常规 4" xfId="61"/>
    <cellStyle name="常规 5" xfId="62"/>
    <cellStyle name="常规 7" xfId="63"/>
    <cellStyle name="常规_省级科预算草案表1.14 2" xfId="6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6"/>
  <sheetViews>
    <sheetView workbookViewId="0">
      <selection activeCell="B18" sqref="B18"/>
    </sheetView>
  </sheetViews>
  <sheetFormatPr defaultColWidth="9" defaultRowHeight="14.25" outlineLevelCol="3"/>
  <cols>
    <col min="1" max="1" width="37.75" customWidth="1"/>
    <col min="2" max="2" width="25.5" customWidth="1"/>
    <col min="3" max="3" width="19.875" customWidth="1"/>
    <col min="4" max="4" width="32.125" customWidth="1"/>
  </cols>
  <sheetData>
    <row r="1" spans="1:4">
      <c r="A1" s="185" t="s">
        <v>0</v>
      </c>
      <c r="B1" s="1"/>
      <c r="C1" s="1"/>
      <c r="D1" s="186"/>
    </row>
    <row r="2" ht="20.25" spans="1:4">
      <c r="A2" s="58" t="s">
        <v>1</v>
      </c>
      <c r="B2" s="58"/>
      <c r="C2" s="58"/>
      <c r="D2" s="58"/>
    </row>
    <row r="3" spans="1:4">
      <c r="A3" s="187"/>
      <c r="B3" s="1"/>
      <c r="C3" s="1"/>
      <c r="D3" s="147" t="s">
        <v>2</v>
      </c>
    </row>
    <row r="4" ht="16.15" customHeight="1" spans="1:4">
      <c r="A4" s="110" t="s">
        <v>3</v>
      </c>
      <c r="B4" s="188" t="s">
        <v>4</v>
      </c>
      <c r="C4" s="110" t="s">
        <v>5</v>
      </c>
      <c r="D4" s="189" t="s">
        <v>6</v>
      </c>
    </row>
    <row r="5" spans="1:4">
      <c r="A5" s="190" t="s">
        <v>7</v>
      </c>
      <c r="B5" s="191">
        <f>SUM(B6:B25)</f>
        <v>13983</v>
      </c>
      <c r="C5" s="191">
        <f>SUM(C6:C25)</f>
        <v>14031</v>
      </c>
      <c r="D5" s="192">
        <f t="shared" ref="D5:D36" si="0">IF(B5=0,0,C5/B5*100)</f>
        <v>100.343273975542</v>
      </c>
    </row>
    <row r="6" spans="1:4">
      <c r="A6" s="193" t="s">
        <v>8</v>
      </c>
      <c r="B6" s="69">
        <v>8049</v>
      </c>
      <c r="C6" s="69">
        <v>8200</v>
      </c>
      <c r="D6" s="194">
        <f t="shared" si="0"/>
        <v>101.876009442167</v>
      </c>
    </row>
    <row r="7" spans="1:4">
      <c r="A7" s="193" t="s">
        <v>9</v>
      </c>
      <c r="B7" s="69"/>
      <c r="C7" s="69"/>
      <c r="D7" s="194">
        <f t="shared" si="0"/>
        <v>0</v>
      </c>
    </row>
    <row r="8" spans="1:4">
      <c r="A8" s="193" t="s">
        <v>10</v>
      </c>
      <c r="B8" s="69">
        <v>529</v>
      </c>
      <c r="C8" s="69">
        <v>550</v>
      </c>
      <c r="D8" s="194">
        <f t="shared" si="0"/>
        <v>103.969754253308</v>
      </c>
    </row>
    <row r="9" spans="1:4">
      <c r="A9" s="193" t="s">
        <v>11</v>
      </c>
      <c r="B9" s="195"/>
      <c r="C9" s="69"/>
      <c r="D9" s="194">
        <f t="shared" si="0"/>
        <v>0</v>
      </c>
    </row>
    <row r="10" spans="1:4">
      <c r="A10" s="193" t="s">
        <v>12</v>
      </c>
      <c r="B10" s="69">
        <v>176</v>
      </c>
      <c r="C10" s="69">
        <v>190</v>
      </c>
      <c r="D10" s="194">
        <f t="shared" si="0"/>
        <v>107.954545454545</v>
      </c>
    </row>
    <row r="11" spans="1:4">
      <c r="A11" s="193" t="s">
        <v>13</v>
      </c>
      <c r="B11" s="69">
        <v>1658</v>
      </c>
      <c r="C11" s="69">
        <v>1730</v>
      </c>
      <c r="D11" s="194">
        <f t="shared" si="0"/>
        <v>104.342581423402</v>
      </c>
    </row>
    <row r="12" spans="1:4">
      <c r="A12" s="193" t="s">
        <v>14</v>
      </c>
      <c r="B12" s="195">
        <v>1114</v>
      </c>
      <c r="C12" s="69">
        <v>1160</v>
      </c>
      <c r="D12" s="194">
        <f t="shared" si="0"/>
        <v>104.129263913824</v>
      </c>
    </row>
    <row r="13" spans="1:4">
      <c r="A13" s="193" t="s">
        <v>15</v>
      </c>
      <c r="B13" s="195">
        <v>217</v>
      </c>
      <c r="C13" s="69">
        <v>250</v>
      </c>
      <c r="D13" s="194">
        <f t="shared" si="0"/>
        <v>115.207373271889</v>
      </c>
    </row>
    <row r="14" spans="1:4">
      <c r="A14" s="193" t="s">
        <v>16</v>
      </c>
      <c r="B14" s="195">
        <v>175</v>
      </c>
      <c r="C14" s="69">
        <v>185</v>
      </c>
      <c r="D14" s="194">
        <f t="shared" si="0"/>
        <v>105.714285714286</v>
      </c>
    </row>
    <row r="15" spans="1:4">
      <c r="A15" s="193" t="s">
        <v>17</v>
      </c>
      <c r="B15" s="195">
        <v>238</v>
      </c>
      <c r="C15" s="69">
        <v>250</v>
      </c>
      <c r="D15" s="194">
        <f t="shared" si="0"/>
        <v>105.042016806723</v>
      </c>
    </row>
    <row r="16" spans="1:4">
      <c r="A16" s="193" t="s">
        <v>18</v>
      </c>
      <c r="B16" s="195">
        <v>5</v>
      </c>
      <c r="C16" s="69">
        <v>6</v>
      </c>
      <c r="D16" s="194">
        <f t="shared" si="0"/>
        <v>120</v>
      </c>
    </row>
    <row r="17" spans="1:4">
      <c r="A17" s="193" t="s">
        <v>19</v>
      </c>
      <c r="B17" s="195">
        <v>48</v>
      </c>
      <c r="C17" s="69">
        <v>50</v>
      </c>
      <c r="D17" s="194">
        <f t="shared" si="0"/>
        <v>104.166666666667</v>
      </c>
    </row>
    <row r="18" spans="1:4">
      <c r="A18" s="193" t="s">
        <v>20</v>
      </c>
      <c r="B18" s="195"/>
      <c r="C18" s="69"/>
      <c r="D18" s="194">
        <f t="shared" si="0"/>
        <v>0</v>
      </c>
    </row>
    <row r="19" spans="1:4">
      <c r="A19" s="193" t="s">
        <v>21</v>
      </c>
      <c r="B19" s="195"/>
      <c r="C19" s="69"/>
      <c r="D19" s="194">
        <f t="shared" si="0"/>
        <v>0</v>
      </c>
    </row>
    <row r="20" spans="1:4">
      <c r="A20" s="193" t="s">
        <v>22</v>
      </c>
      <c r="B20" s="195"/>
      <c r="C20" s="69"/>
      <c r="D20" s="194">
        <f t="shared" si="0"/>
        <v>0</v>
      </c>
    </row>
    <row r="21" spans="1:4">
      <c r="A21" s="193" t="s">
        <v>23</v>
      </c>
      <c r="B21" s="195">
        <v>1477</v>
      </c>
      <c r="C21" s="69">
        <v>1150</v>
      </c>
      <c r="D21" s="194">
        <f t="shared" si="0"/>
        <v>77.8605280974949</v>
      </c>
    </row>
    <row r="22" spans="1:4">
      <c r="A22" s="193" t="s">
        <v>24</v>
      </c>
      <c r="B22" s="195">
        <v>218</v>
      </c>
      <c r="C22" s="69">
        <v>230</v>
      </c>
      <c r="D22" s="194">
        <f t="shared" si="0"/>
        <v>105.504587155963</v>
      </c>
    </row>
    <row r="23" spans="1:4">
      <c r="A23" s="193" t="s">
        <v>25</v>
      </c>
      <c r="B23" s="195"/>
      <c r="C23" s="69"/>
      <c r="D23" s="194">
        <f t="shared" si="0"/>
        <v>0</v>
      </c>
    </row>
    <row r="24" spans="1:4">
      <c r="A24" s="193" t="s">
        <v>26</v>
      </c>
      <c r="B24" s="195">
        <v>79</v>
      </c>
      <c r="C24" s="69">
        <v>80</v>
      </c>
      <c r="D24" s="194">
        <f t="shared" si="0"/>
        <v>101.26582278481</v>
      </c>
    </row>
    <row r="25" spans="1:4">
      <c r="A25" s="193" t="s">
        <v>27</v>
      </c>
      <c r="B25" s="195"/>
      <c r="C25" s="69"/>
      <c r="D25" s="194">
        <f t="shared" si="0"/>
        <v>0</v>
      </c>
    </row>
    <row r="26" spans="1:4">
      <c r="A26" s="190" t="s">
        <v>28</v>
      </c>
      <c r="B26" s="191">
        <f>SUM(B27:B34)</f>
        <v>10671</v>
      </c>
      <c r="C26" s="191">
        <f>SUM(C27:C34)</f>
        <v>11856</v>
      </c>
      <c r="D26" s="192">
        <f t="shared" si="0"/>
        <v>111.104863649143</v>
      </c>
    </row>
    <row r="27" spans="1:4">
      <c r="A27" s="193" t="s">
        <v>29</v>
      </c>
      <c r="B27" s="195">
        <v>952</v>
      </c>
      <c r="C27" s="69">
        <v>900</v>
      </c>
      <c r="D27" s="194">
        <f t="shared" si="0"/>
        <v>94.5378151260504</v>
      </c>
    </row>
    <row r="28" spans="1:4">
      <c r="A28" s="193" t="s">
        <v>30</v>
      </c>
      <c r="B28" s="195">
        <v>476</v>
      </c>
      <c r="C28" s="69">
        <v>500</v>
      </c>
      <c r="D28" s="194">
        <f t="shared" si="0"/>
        <v>105.042016806723</v>
      </c>
    </row>
    <row r="29" spans="1:4">
      <c r="A29" s="193" t="s">
        <v>31</v>
      </c>
      <c r="B29" s="195">
        <v>273</v>
      </c>
      <c r="C29" s="69">
        <v>280</v>
      </c>
      <c r="D29" s="194">
        <f t="shared" si="0"/>
        <v>102.564102564103</v>
      </c>
    </row>
    <row r="30" spans="1:4">
      <c r="A30" s="193" t="s">
        <v>32</v>
      </c>
      <c r="B30" s="195"/>
      <c r="C30" s="69"/>
      <c r="D30" s="194">
        <f t="shared" si="0"/>
        <v>0</v>
      </c>
    </row>
    <row r="31" spans="1:4">
      <c r="A31" s="193" t="s">
        <v>33</v>
      </c>
      <c r="B31" s="195">
        <v>7593</v>
      </c>
      <c r="C31" s="69">
        <v>8976</v>
      </c>
      <c r="D31" s="194">
        <f t="shared" si="0"/>
        <v>118.214144606875</v>
      </c>
    </row>
    <row r="32" spans="1:4">
      <c r="A32" s="193" t="s">
        <v>34</v>
      </c>
      <c r="B32" s="195">
        <v>1377</v>
      </c>
      <c r="C32" s="69">
        <v>1200</v>
      </c>
      <c r="D32" s="194">
        <f t="shared" si="0"/>
        <v>87.1459694989107</v>
      </c>
    </row>
    <row r="33" spans="1:4">
      <c r="A33" s="193" t="s">
        <v>35</v>
      </c>
      <c r="B33" s="195"/>
      <c r="C33" s="69"/>
      <c r="D33" s="194"/>
    </row>
    <row r="34" spans="1:4">
      <c r="A34" s="193" t="s">
        <v>36</v>
      </c>
      <c r="B34" s="195"/>
      <c r="C34" s="69"/>
      <c r="D34" s="194">
        <f t="shared" si="0"/>
        <v>0</v>
      </c>
    </row>
    <row r="35" hidden="1" spans="1:4">
      <c r="A35" s="193"/>
      <c r="B35" s="69"/>
      <c r="C35" s="69"/>
      <c r="D35" s="194">
        <f t="shared" si="0"/>
        <v>0</v>
      </c>
    </row>
    <row r="36" spans="1:4">
      <c r="A36" s="191" t="s">
        <v>37</v>
      </c>
      <c r="B36" s="191">
        <f>SUM(B5,B26)</f>
        <v>24654</v>
      </c>
      <c r="C36" s="191">
        <f>SUM(C5,C26)</f>
        <v>25887</v>
      </c>
      <c r="D36" s="192">
        <f t="shared" si="0"/>
        <v>105.001216841081</v>
      </c>
    </row>
  </sheetData>
  <mergeCells count="1">
    <mergeCell ref="A2:D2"/>
  </mergeCells>
  <printOptions horizontalCentered="1"/>
  <pageMargins left="0.944444444444444" right="0.747916666666667" top="0.786805555555556" bottom="0.786805555555556" header="0.511805555555556" footer="0.511805555555556"/>
  <pageSetup paperSize="9" scale="92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0"/>
  <sheetViews>
    <sheetView workbookViewId="0">
      <selection activeCell="C47" sqref="C47:C50"/>
    </sheetView>
  </sheetViews>
  <sheetFormatPr defaultColWidth="9" defaultRowHeight="14.25" outlineLevelCol="2"/>
  <cols>
    <col min="1" max="1" width="20.625" customWidth="1"/>
    <col min="2" max="2" width="34.625" customWidth="1"/>
    <col min="3" max="3" width="29.875" customWidth="1"/>
  </cols>
  <sheetData>
    <row r="1" ht="18" customHeight="1" spans="1:2">
      <c r="A1" s="13" t="s">
        <v>2930</v>
      </c>
      <c r="B1" s="14"/>
    </row>
    <row r="2" ht="20.25" spans="1:3">
      <c r="A2" s="5" t="s">
        <v>2931</v>
      </c>
      <c r="B2" s="5"/>
      <c r="C2" s="5"/>
    </row>
    <row r="3" ht="16.15" customHeight="1" spans="1:3">
      <c r="A3" s="15"/>
      <c r="B3" s="16"/>
      <c r="C3" s="17" t="s">
        <v>2</v>
      </c>
    </row>
    <row r="4" ht="20.1" customHeight="1" spans="1:3">
      <c r="A4" s="18" t="s">
        <v>2932</v>
      </c>
      <c r="B4" s="18" t="s">
        <v>2933</v>
      </c>
      <c r="C4" s="18" t="s">
        <v>5</v>
      </c>
    </row>
    <row r="5" hidden="1" spans="1:3">
      <c r="A5" s="19" t="s">
        <v>2934</v>
      </c>
      <c r="B5" s="19" t="s">
        <v>2934</v>
      </c>
      <c r="C5" s="19" t="s">
        <v>2934</v>
      </c>
    </row>
    <row r="6" spans="1:3">
      <c r="A6" s="20"/>
      <c r="B6" s="20" t="s">
        <v>2905</v>
      </c>
      <c r="C6" s="11">
        <f>C7+C21+C46</f>
        <v>28634</v>
      </c>
    </row>
    <row r="7" ht="17.1" customHeight="1" spans="1:3">
      <c r="A7" s="20" t="s">
        <v>2935</v>
      </c>
      <c r="B7" s="20" t="s">
        <v>2936</v>
      </c>
      <c r="C7" s="11">
        <f>SUM(C8:C20)</f>
        <v>22961.7</v>
      </c>
    </row>
    <row r="8" ht="17.1" customHeight="1" spans="1:3">
      <c r="A8" s="20" t="s">
        <v>2937</v>
      </c>
      <c r="B8" s="20" t="s">
        <v>2938</v>
      </c>
      <c r="C8" s="21">
        <v>7374.61</v>
      </c>
    </row>
    <row r="9" ht="17.1" customHeight="1" spans="1:3">
      <c r="A9" s="20" t="s">
        <v>2939</v>
      </c>
      <c r="B9" s="20" t="s">
        <v>2940</v>
      </c>
      <c r="C9" s="21">
        <v>3711.02</v>
      </c>
    </row>
    <row r="10" ht="17.1" customHeight="1" spans="1:3">
      <c r="A10" s="20" t="s">
        <v>2941</v>
      </c>
      <c r="B10" s="20" t="s">
        <v>2942</v>
      </c>
      <c r="C10" s="21">
        <v>228.94</v>
      </c>
    </row>
    <row r="11" ht="17.1" customHeight="1" spans="1:3">
      <c r="A11" s="20" t="s">
        <v>2943</v>
      </c>
      <c r="B11" s="20" t="s">
        <v>2944</v>
      </c>
      <c r="C11" s="21">
        <v>375.9</v>
      </c>
    </row>
    <row r="12" ht="17.1" customHeight="1" spans="1:3">
      <c r="A12" s="20" t="s">
        <v>2945</v>
      </c>
      <c r="B12" s="20" t="s">
        <v>2946</v>
      </c>
      <c r="C12" s="21">
        <v>3140.69</v>
      </c>
    </row>
    <row r="13" ht="17.1" customHeight="1" spans="1:3">
      <c r="A13" s="20" t="s">
        <v>2947</v>
      </c>
      <c r="B13" s="22" t="s">
        <v>2948</v>
      </c>
      <c r="C13" s="21">
        <v>2321.49</v>
      </c>
    </row>
    <row r="14" ht="17.1" customHeight="1" spans="1:3">
      <c r="A14" s="20" t="s">
        <v>2949</v>
      </c>
      <c r="B14" s="22" t="s">
        <v>2950</v>
      </c>
      <c r="C14" s="21">
        <v>1160.77</v>
      </c>
    </row>
    <row r="15" ht="17.1" customHeight="1" spans="1:3">
      <c r="A15" s="20" t="s">
        <v>2951</v>
      </c>
      <c r="B15" s="23" t="s">
        <v>2952</v>
      </c>
      <c r="C15" s="21">
        <v>887.2</v>
      </c>
    </row>
    <row r="16" ht="17.1" customHeight="1" spans="1:3">
      <c r="A16" s="23" t="s">
        <v>2953</v>
      </c>
      <c r="B16" s="23" t="s">
        <v>2954</v>
      </c>
      <c r="C16" s="11"/>
    </row>
    <row r="17" ht="17.1" customHeight="1" spans="1:3">
      <c r="A17" s="20" t="s">
        <v>2955</v>
      </c>
      <c r="B17" s="20" t="s">
        <v>2956</v>
      </c>
      <c r="C17" s="21">
        <v>168.88</v>
      </c>
    </row>
    <row r="18" ht="17.1" customHeight="1" spans="1:3">
      <c r="A18" s="20" t="s">
        <v>2957</v>
      </c>
      <c r="B18" s="20" t="s">
        <v>2958</v>
      </c>
      <c r="C18" s="21">
        <v>2489.8</v>
      </c>
    </row>
    <row r="19" ht="17.1" customHeight="1" spans="1:3">
      <c r="A19" s="20" t="s">
        <v>2959</v>
      </c>
      <c r="B19" s="23" t="s">
        <v>2960</v>
      </c>
      <c r="C19" s="21"/>
    </row>
    <row r="20" ht="17.1" customHeight="1" spans="1:3">
      <c r="A20" s="23" t="s">
        <v>2961</v>
      </c>
      <c r="B20" s="23" t="s">
        <v>2962</v>
      </c>
      <c r="C20" s="24">
        <v>1102.4</v>
      </c>
    </row>
    <row r="21" ht="17.1" customHeight="1" spans="1:3">
      <c r="A21" s="20" t="s">
        <v>2963</v>
      </c>
      <c r="B21" s="20" t="s">
        <v>2964</v>
      </c>
      <c r="C21" s="11">
        <f>SUM(C22:C45)</f>
        <v>4278.12</v>
      </c>
    </row>
    <row r="22" ht="17.1" customHeight="1" spans="1:3">
      <c r="A22" s="20" t="s">
        <v>2965</v>
      </c>
      <c r="B22" s="20" t="s">
        <v>2966</v>
      </c>
      <c r="C22" s="21">
        <v>989.45</v>
      </c>
    </row>
    <row r="23" ht="17.1" customHeight="1" spans="1:3">
      <c r="A23" s="20" t="s">
        <v>2967</v>
      </c>
      <c r="B23" s="20" t="s">
        <v>2968</v>
      </c>
      <c r="C23" s="21">
        <v>30.3</v>
      </c>
    </row>
    <row r="24" ht="17.1" customHeight="1" spans="1:3">
      <c r="A24" s="20" t="s">
        <v>2969</v>
      </c>
      <c r="B24" s="20" t="s">
        <v>2970</v>
      </c>
      <c r="C24" s="21"/>
    </row>
    <row r="25" ht="17.1" customHeight="1" spans="1:3">
      <c r="A25" s="20" t="s">
        <v>2971</v>
      </c>
      <c r="B25" s="20" t="s">
        <v>2972</v>
      </c>
      <c r="C25" s="21">
        <v>0.8</v>
      </c>
    </row>
    <row r="26" ht="17.1" customHeight="1" spans="1:3">
      <c r="A26" s="20" t="s">
        <v>2973</v>
      </c>
      <c r="B26" s="20" t="s">
        <v>2974</v>
      </c>
      <c r="C26" s="21">
        <v>12.41</v>
      </c>
    </row>
    <row r="27" ht="17.1" customHeight="1" spans="1:3">
      <c r="A27" s="20" t="s">
        <v>2975</v>
      </c>
      <c r="B27" s="20" t="s">
        <v>2976</v>
      </c>
      <c r="C27" s="21">
        <v>41.93</v>
      </c>
    </row>
    <row r="28" ht="17.1" customHeight="1" spans="1:3">
      <c r="A28" s="20" t="s">
        <v>2977</v>
      </c>
      <c r="B28" s="20" t="s">
        <v>2978</v>
      </c>
      <c r="C28" s="21">
        <v>50.66</v>
      </c>
    </row>
    <row r="29" ht="17.1" customHeight="1" spans="1:3">
      <c r="A29" s="20" t="s">
        <v>2979</v>
      </c>
      <c r="B29" s="20" t="s">
        <v>2980</v>
      </c>
      <c r="C29" s="21">
        <v>3.58</v>
      </c>
    </row>
    <row r="30" ht="17.1" customHeight="1" spans="1:3">
      <c r="A30" s="20" t="s">
        <v>2981</v>
      </c>
      <c r="B30" s="20" t="s">
        <v>2982</v>
      </c>
      <c r="C30" s="21">
        <v>438.55</v>
      </c>
    </row>
    <row r="31" ht="17.1" customHeight="1" spans="1:3">
      <c r="A31" s="23" t="s">
        <v>2983</v>
      </c>
      <c r="B31" s="23" t="s">
        <v>2984</v>
      </c>
      <c r="C31" s="11"/>
    </row>
    <row r="32" ht="17.1" customHeight="1" spans="1:3">
      <c r="A32" s="20" t="s">
        <v>2985</v>
      </c>
      <c r="B32" s="20" t="s">
        <v>2986</v>
      </c>
      <c r="C32" s="21">
        <v>71.35</v>
      </c>
    </row>
    <row r="33" ht="17.1" customHeight="1" spans="1:3">
      <c r="A33" s="20" t="s">
        <v>2987</v>
      </c>
      <c r="B33" s="20" t="s">
        <v>2988</v>
      </c>
      <c r="C33" s="21">
        <v>10.8</v>
      </c>
    </row>
    <row r="34" ht="17.1" customHeight="1" spans="1:3">
      <c r="A34" s="20" t="s">
        <v>2989</v>
      </c>
      <c r="B34" s="20" t="s">
        <v>2990</v>
      </c>
      <c r="C34" s="21">
        <v>2.5</v>
      </c>
    </row>
    <row r="35" ht="17.1" customHeight="1" spans="1:3">
      <c r="A35" s="20" t="s">
        <v>2991</v>
      </c>
      <c r="B35" s="20" t="s">
        <v>2992</v>
      </c>
      <c r="C35" s="21">
        <v>10</v>
      </c>
    </row>
    <row r="36" ht="17.1" customHeight="1" spans="1:3">
      <c r="A36" s="20" t="s">
        <v>2993</v>
      </c>
      <c r="B36" s="20" t="s">
        <v>2994</v>
      </c>
      <c r="C36" s="21">
        <v>133.87</v>
      </c>
    </row>
    <row r="37" ht="17.1" customHeight="1" spans="1:3">
      <c r="A37" s="20" t="s">
        <v>2995</v>
      </c>
      <c r="B37" s="23" t="s">
        <v>2996</v>
      </c>
      <c r="C37" s="21">
        <v>12</v>
      </c>
    </row>
    <row r="38" ht="17.1" customHeight="1" spans="1:3">
      <c r="A38" s="23" t="s">
        <v>2997</v>
      </c>
      <c r="B38" s="23" t="s">
        <v>2998</v>
      </c>
      <c r="C38" s="21">
        <v>10</v>
      </c>
    </row>
    <row r="39" ht="17.1" customHeight="1" spans="1:3">
      <c r="A39" s="20" t="s">
        <v>2999</v>
      </c>
      <c r="B39" s="20" t="s">
        <v>3000</v>
      </c>
      <c r="C39" s="11">
        <v>1373.91</v>
      </c>
    </row>
    <row r="40" ht="17.1" customHeight="1" spans="1:3">
      <c r="A40" s="20" t="s">
        <v>3001</v>
      </c>
      <c r="B40" s="20" t="s">
        <v>3002</v>
      </c>
      <c r="C40" s="11">
        <v>29.2</v>
      </c>
    </row>
    <row r="41" ht="17.1" customHeight="1" spans="1:3">
      <c r="A41" s="23" t="s">
        <v>3003</v>
      </c>
      <c r="B41" s="23" t="s">
        <v>3004</v>
      </c>
      <c r="C41" s="11"/>
    </row>
    <row r="42" ht="17.1" customHeight="1" spans="1:3">
      <c r="A42" s="20" t="s">
        <v>3005</v>
      </c>
      <c r="B42" s="20" t="s">
        <v>3006</v>
      </c>
      <c r="C42" s="11">
        <v>177.19</v>
      </c>
    </row>
    <row r="43" ht="17.1" customHeight="1" spans="1:3">
      <c r="A43" s="20" t="s">
        <v>3007</v>
      </c>
      <c r="B43" s="20" t="s">
        <v>3008</v>
      </c>
      <c r="C43" s="11">
        <v>746.72</v>
      </c>
    </row>
    <row r="44" ht="17.1" customHeight="1" spans="1:3">
      <c r="A44" s="20" t="s">
        <v>3009</v>
      </c>
      <c r="B44" s="20" t="s">
        <v>3010</v>
      </c>
      <c r="C44" s="11"/>
    </row>
    <row r="45" ht="17.1" customHeight="1" spans="1:3">
      <c r="A45" s="20" t="s">
        <v>3011</v>
      </c>
      <c r="B45" s="20" t="s">
        <v>3012</v>
      </c>
      <c r="C45" s="11">
        <v>132.9</v>
      </c>
    </row>
    <row r="46" ht="17.1" customHeight="1" spans="1:3">
      <c r="A46" s="20" t="s">
        <v>3013</v>
      </c>
      <c r="B46" s="20" t="s">
        <v>3014</v>
      </c>
      <c r="C46" s="11">
        <f>SUM(C47:C50)</f>
        <v>1394.18</v>
      </c>
    </row>
    <row r="47" ht="17.1" customHeight="1" spans="1:3">
      <c r="A47" s="20" t="s">
        <v>3015</v>
      </c>
      <c r="B47" s="20" t="s">
        <v>3016</v>
      </c>
      <c r="C47" s="11">
        <v>10.55</v>
      </c>
    </row>
    <row r="48" ht="17.1" customHeight="1" spans="1:3">
      <c r="A48" s="20" t="s">
        <v>3017</v>
      </c>
      <c r="B48" s="20" t="s">
        <v>3018</v>
      </c>
      <c r="C48" s="11">
        <v>5.9</v>
      </c>
    </row>
    <row r="49" ht="17.1" customHeight="1" spans="1:3">
      <c r="A49" s="20" t="s">
        <v>3019</v>
      </c>
      <c r="B49" s="20" t="s">
        <v>3020</v>
      </c>
      <c r="C49" s="11">
        <v>1375.98</v>
      </c>
    </row>
    <row r="50" ht="17.1" customHeight="1" spans="1:3">
      <c r="A50" s="20" t="s">
        <v>3021</v>
      </c>
      <c r="B50" s="20" t="s">
        <v>3022</v>
      </c>
      <c r="C50" s="11">
        <v>1.75</v>
      </c>
    </row>
  </sheetData>
  <mergeCells count="1">
    <mergeCell ref="A2:C2"/>
  </mergeCells>
  <printOptions horizontalCentered="1"/>
  <pageMargins left="0.550694444444444" right="0.550694444444444" top="0.786805555555556" bottom="0.786805555555556" header="0.511805555555556" footer="0.511805555555556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"/>
  <sheetViews>
    <sheetView workbookViewId="0">
      <selection activeCell="G6" sqref="G6"/>
    </sheetView>
  </sheetViews>
  <sheetFormatPr defaultColWidth="9" defaultRowHeight="14.25" outlineLevelRow="5" outlineLevelCol="6"/>
  <cols>
    <col min="1" max="1" width="14" customWidth="1"/>
    <col min="2" max="2" width="15.375" customWidth="1"/>
    <col min="3" max="3" width="20.25" customWidth="1"/>
    <col min="4" max="4" width="14.75" customWidth="1"/>
    <col min="5" max="5" width="16.375" customWidth="1"/>
    <col min="6" max="6" width="23" customWidth="1"/>
    <col min="7" max="7" width="17" customWidth="1"/>
  </cols>
  <sheetData>
    <row r="1" spans="1:7">
      <c r="A1" s="1" t="s">
        <v>3023</v>
      </c>
      <c r="B1" s="2"/>
      <c r="C1" s="2"/>
      <c r="D1" s="2"/>
      <c r="E1" s="2"/>
      <c r="F1" s="3"/>
      <c r="G1" s="4"/>
    </row>
    <row r="2" ht="30" customHeight="1" spans="1:7">
      <c r="A2" s="5" t="s">
        <v>3024</v>
      </c>
      <c r="B2" s="5"/>
      <c r="C2" s="5"/>
      <c r="D2" s="5"/>
      <c r="E2" s="5"/>
      <c r="F2" s="5"/>
      <c r="G2" s="5"/>
    </row>
    <row r="3" ht="25.9" customHeight="1" spans="1:7">
      <c r="A3" s="6"/>
      <c r="B3" s="6"/>
      <c r="C3" s="6"/>
      <c r="D3" s="6"/>
      <c r="E3" s="6"/>
      <c r="F3" s="7" t="s">
        <v>2</v>
      </c>
      <c r="G3" s="7"/>
    </row>
    <row r="4" ht="25.15" customHeight="1" spans="1:7">
      <c r="A4" s="8"/>
      <c r="B4" s="9" t="s">
        <v>3025</v>
      </c>
      <c r="C4" s="9" t="s">
        <v>3026</v>
      </c>
      <c r="D4" s="9" t="s">
        <v>3027</v>
      </c>
      <c r="E4" s="9" t="s">
        <v>3028</v>
      </c>
      <c r="F4" s="9"/>
      <c r="G4" s="9"/>
    </row>
    <row r="5" ht="25.15" customHeight="1" spans="1:7">
      <c r="A5" s="8"/>
      <c r="B5" s="9"/>
      <c r="C5" s="9"/>
      <c r="D5" s="9"/>
      <c r="E5" s="9" t="s">
        <v>3029</v>
      </c>
      <c r="F5" s="9" t="s">
        <v>3030</v>
      </c>
      <c r="G5" s="9" t="s">
        <v>3031</v>
      </c>
    </row>
    <row r="6" ht="25.15" customHeight="1" spans="1:7">
      <c r="A6" s="10" t="s">
        <v>3032</v>
      </c>
      <c r="B6" s="11">
        <f>D6+E6</f>
        <v>699.21</v>
      </c>
      <c r="C6" s="11"/>
      <c r="D6" s="11">
        <v>323.87</v>
      </c>
      <c r="E6" s="11">
        <f>F6+G6</f>
        <v>375.34</v>
      </c>
      <c r="F6" s="11">
        <v>375.34</v>
      </c>
      <c r="G6" s="12"/>
    </row>
  </sheetData>
  <mergeCells count="7">
    <mergeCell ref="A2:G2"/>
    <mergeCell ref="F3:G3"/>
    <mergeCell ref="E4:G4"/>
    <mergeCell ref="A4:A5"/>
    <mergeCell ref="B4:B5"/>
    <mergeCell ref="C4:C5"/>
    <mergeCell ref="D4:D5"/>
  </mergeCells>
  <pageMargins left="0.751388888888889" right="0.751388888888889" top="1" bottom="1" header="0.5" footer="0.5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30"/>
  <sheetViews>
    <sheetView workbookViewId="0">
      <pane ySplit="5" topLeftCell="A1200" activePane="bottomLeft" state="frozen"/>
      <selection/>
      <selection pane="bottomLeft" activeCell="A1213" sqref="$A1213:$XFD1213"/>
    </sheetView>
  </sheetViews>
  <sheetFormatPr defaultColWidth="9" defaultRowHeight="14.25" outlineLevelCol="7"/>
  <cols>
    <col min="1" max="1" width="7.875" style="71" customWidth="1"/>
    <col min="2" max="2" width="37.75" style="71" customWidth="1"/>
    <col min="3" max="3" width="12" style="71" customWidth="1"/>
    <col min="4" max="4" width="9.5" style="71" customWidth="1"/>
    <col min="5" max="5" width="14.125" style="71" customWidth="1"/>
    <col min="6" max="6" width="12.125" style="71" customWidth="1"/>
    <col min="7" max="8" width="9.125" style="71" customWidth="1"/>
    <col min="9" max="16384" width="9" style="71"/>
  </cols>
  <sheetData>
    <row r="1" spans="1:8">
      <c r="A1" s="167" t="s">
        <v>38</v>
      </c>
      <c r="B1" s="167"/>
      <c r="C1" s="167"/>
      <c r="D1" s="167"/>
      <c r="E1" s="167"/>
      <c r="F1" s="167"/>
      <c r="G1" s="167"/>
      <c r="H1" s="167"/>
    </row>
    <row r="2" ht="20.25" spans="1:8">
      <c r="A2" s="168" t="s">
        <v>39</v>
      </c>
      <c r="B2" s="168"/>
      <c r="C2" s="168"/>
      <c r="D2" s="168"/>
      <c r="E2" s="168"/>
      <c r="F2" s="168"/>
      <c r="G2" s="168"/>
      <c r="H2" s="168"/>
    </row>
    <row r="3" ht="19.15" customHeight="1" spans="1:8">
      <c r="A3" s="169" t="s">
        <v>2</v>
      </c>
      <c r="B3" s="169"/>
      <c r="C3" s="169"/>
      <c r="D3" s="169"/>
      <c r="E3" s="169"/>
      <c r="F3" s="169"/>
      <c r="G3" s="169"/>
      <c r="H3" s="169"/>
    </row>
    <row r="4" ht="45" customHeight="1" spans="1:8">
      <c r="A4" s="170" t="s">
        <v>40</v>
      </c>
      <c r="B4" s="170" t="s">
        <v>41</v>
      </c>
      <c r="C4" s="171" t="s">
        <v>42</v>
      </c>
      <c r="D4" s="43" t="s">
        <v>43</v>
      </c>
      <c r="E4" s="43" t="s">
        <v>44</v>
      </c>
      <c r="F4" s="43" t="s">
        <v>45</v>
      </c>
      <c r="G4" s="43" t="s">
        <v>46</v>
      </c>
      <c r="H4" s="43" t="s">
        <v>47</v>
      </c>
    </row>
    <row r="5" spans="1:8">
      <c r="A5" s="172"/>
      <c r="B5" s="173" t="s">
        <v>48</v>
      </c>
      <c r="C5" s="174">
        <f>D5+E5+F5+G5+H5</f>
        <v>60652</v>
      </c>
      <c r="D5" s="174">
        <f>SUM(D6,D235,D275,D294,D384,D436,D492,D549,D675,D747,D826,D849,D960,D1024,D1088,D1108,D1138,D1148,D1193,D1213,D1257,D1313,D1314,D1319,D1327)</f>
        <v>47713</v>
      </c>
      <c r="E5" s="174">
        <f>SUM(E6,E235,E275,E294,E384,E436,E492,E549,E675,E747,E826,E849,E960,E1024,E1088,E1108,E1138,E1148,E1193,E1213,E1257,E1313,E1314,E1319,E1327)</f>
        <v>0</v>
      </c>
      <c r="F5" s="174">
        <f>SUM(F6,F235,F275,F294,F384,F436,F492,F549,F675,F747,F826,F849,F960,F1024,F1088,F1108,F1138,F1148,F1193,F1213,F1257,F1313,F1314,F1319,F1327)</f>
        <v>0</v>
      </c>
      <c r="G5" s="174">
        <f>SUM(G6,G235,G275,G294,G384,G436,G492,G549,G675,G747,G826,G849,G960,G1024,G1088,G1108,G1138,G1148,G1193,G1213,G1257,G1313,G1314,G1319,G1327)</f>
        <v>29</v>
      </c>
      <c r="H5" s="174">
        <f>SUM(H6,H235,H275,H294,H384,H436,H492,H549,H675,H747,H826,H849,H960,H1024,H1088,H1108,H1138,H1148,H1193,H1213,H1257,H1313,H1314,H1319,H1327)</f>
        <v>12910</v>
      </c>
    </row>
    <row r="6" spans="1:8">
      <c r="A6" s="172" t="s">
        <v>49</v>
      </c>
      <c r="B6" s="173" t="s">
        <v>50</v>
      </c>
      <c r="C6" s="174">
        <f t="shared" ref="C6:C69" si="0">D6+E6+F6+G6+H6</f>
        <v>8701</v>
      </c>
      <c r="D6" s="174">
        <f>SUM(D7,D19,D28,D39,D50,D61,D72,D80,D89,D102,D111,D122,D134,D141,D149,D155,D162,D169,D176,D183,D190,D198,D204,D210,D217,D232)</f>
        <v>8101</v>
      </c>
      <c r="E6" s="174">
        <f t="shared" ref="E6:H6" si="1">SUM(E7,E19,E28,E39,E50,E61,E72,E80,E89,E102,E111,E122,E134,E141,E149,E155,E162,E169,E176,E183,E190,E198,E204,E210,E217,E232)</f>
        <v>0</v>
      </c>
      <c r="F6" s="174">
        <f t="shared" si="1"/>
        <v>0</v>
      </c>
      <c r="G6" s="174">
        <f t="shared" si="1"/>
        <v>0</v>
      </c>
      <c r="H6" s="174">
        <f t="shared" si="1"/>
        <v>600</v>
      </c>
    </row>
    <row r="7" spans="1:8">
      <c r="A7" s="172" t="s">
        <v>51</v>
      </c>
      <c r="B7" s="173" t="s">
        <v>52</v>
      </c>
      <c r="C7" s="174">
        <f t="shared" si="0"/>
        <v>428</v>
      </c>
      <c r="D7" s="174">
        <f>SUM(D8:D18)</f>
        <v>428</v>
      </c>
      <c r="E7" s="174">
        <f t="shared" ref="E7:H7" si="2">SUM(E8:E18)</f>
        <v>0</v>
      </c>
      <c r="F7" s="174">
        <f t="shared" si="2"/>
        <v>0</v>
      </c>
      <c r="G7" s="174">
        <f t="shared" si="2"/>
        <v>0</v>
      </c>
      <c r="H7" s="174">
        <f t="shared" si="2"/>
        <v>0</v>
      </c>
    </row>
    <row r="8" spans="1:8">
      <c r="A8" s="172" t="s">
        <v>53</v>
      </c>
      <c r="B8" s="172" t="s">
        <v>54</v>
      </c>
      <c r="C8" s="174">
        <f t="shared" si="0"/>
        <v>354</v>
      </c>
      <c r="D8" s="174">
        <v>354</v>
      </c>
      <c r="E8" s="174"/>
      <c r="F8" s="174"/>
      <c r="G8" s="174"/>
      <c r="H8" s="174"/>
    </row>
    <row r="9" spans="1:8">
      <c r="A9" s="172" t="s">
        <v>55</v>
      </c>
      <c r="B9" s="172" t="s">
        <v>56</v>
      </c>
      <c r="C9" s="174">
        <f t="shared" si="0"/>
        <v>0</v>
      </c>
      <c r="D9" s="175"/>
      <c r="E9" s="175"/>
      <c r="F9" s="174"/>
      <c r="G9" s="174"/>
      <c r="H9" s="174"/>
    </row>
    <row r="10" spans="1:8">
      <c r="A10" s="172" t="s">
        <v>57</v>
      </c>
      <c r="B10" s="172" t="s">
        <v>58</v>
      </c>
      <c r="C10" s="174">
        <f t="shared" si="0"/>
        <v>0</v>
      </c>
      <c r="D10" s="174"/>
      <c r="E10" s="174"/>
      <c r="F10" s="174"/>
      <c r="G10" s="174"/>
      <c r="H10" s="174"/>
    </row>
    <row r="11" spans="1:8">
      <c r="A11" s="172" t="s">
        <v>59</v>
      </c>
      <c r="B11" s="172" t="s">
        <v>60</v>
      </c>
      <c r="C11" s="174">
        <f t="shared" si="0"/>
        <v>44</v>
      </c>
      <c r="D11" s="174">
        <v>44</v>
      </c>
      <c r="E11" s="174"/>
      <c r="F11" s="174"/>
      <c r="G11" s="174"/>
      <c r="H11" s="174"/>
    </row>
    <row r="12" spans="1:8">
      <c r="A12" s="172" t="s">
        <v>61</v>
      </c>
      <c r="B12" s="172" t="s">
        <v>62</v>
      </c>
      <c r="C12" s="174">
        <f t="shared" si="0"/>
        <v>0</v>
      </c>
      <c r="D12" s="174"/>
      <c r="E12" s="174"/>
      <c r="F12" s="174"/>
      <c r="G12" s="174"/>
      <c r="H12" s="174"/>
    </row>
    <row r="13" spans="1:8">
      <c r="A13" s="172" t="s">
        <v>63</v>
      </c>
      <c r="B13" s="172" t="s">
        <v>64</v>
      </c>
      <c r="C13" s="174">
        <f t="shared" si="0"/>
        <v>21</v>
      </c>
      <c r="D13" s="174">
        <v>21</v>
      </c>
      <c r="E13" s="174"/>
      <c r="F13" s="174"/>
      <c r="G13" s="174"/>
      <c r="H13" s="174"/>
    </row>
    <row r="14" spans="1:8">
      <c r="A14" s="172" t="s">
        <v>65</v>
      </c>
      <c r="B14" s="172" t="s">
        <v>66</v>
      </c>
      <c r="C14" s="174">
        <f t="shared" si="0"/>
        <v>0</v>
      </c>
      <c r="D14" s="174"/>
      <c r="E14" s="174"/>
      <c r="F14" s="174"/>
      <c r="G14" s="174"/>
      <c r="H14" s="174"/>
    </row>
    <row r="15" spans="1:8">
      <c r="A15" s="172" t="s">
        <v>67</v>
      </c>
      <c r="B15" s="172" t="s">
        <v>68</v>
      </c>
      <c r="C15" s="174">
        <f t="shared" si="0"/>
        <v>9</v>
      </c>
      <c r="D15" s="174">
        <v>9</v>
      </c>
      <c r="E15" s="174"/>
      <c r="F15" s="174"/>
      <c r="G15" s="174"/>
      <c r="H15" s="174"/>
    </row>
    <row r="16" spans="1:8">
      <c r="A16" s="172" t="s">
        <v>69</v>
      </c>
      <c r="B16" s="172" t="s">
        <v>70</v>
      </c>
      <c r="C16" s="174">
        <f t="shared" si="0"/>
        <v>0</v>
      </c>
      <c r="D16" s="174"/>
      <c r="E16" s="174"/>
      <c r="F16" s="174"/>
      <c r="G16" s="174"/>
      <c r="H16" s="174"/>
    </row>
    <row r="17" spans="1:8">
      <c r="A17" s="172" t="s">
        <v>71</v>
      </c>
      <c r="B17" s="172" t="s">
        <v>72</v>
      </c>
      <c r="C17" s="174">
        <f t="shared" si="0"/>
        <v>0</v>
      </c>
      <c r="D17" s="174"/>
      <c r="E17" s="174"/>
      <c r="F17" s="174"/>
      <c r="G17" s="174"/>
      <c r="H17" s="174"/>
    </row>
    <row r="18" spans="1:8">
      <c r="A18" s="172" t="s">
        <v>73</v>
      </c>
      <c r="B18" s="172" t="s">
        <v>74</v>
      </c>
      <c r="C18" s="174">
        <f t="shared" si="0"/>
        <v>0</v>
      </c>
      <c r="D18" s="174"/>
      <c r="E18" s="174"/>
      <c r="F18" s="174"/>
      <c r="G18" s="174"/>
      <c r="H18" s="174"/>
    </row>
    <row r="19" spans="1:8">
      <c r="A19" s="172" t="s">
        <v>75</v>
      </c>
      <c r="B19" s="173" t="s">
        <v>76</v>
      </c>
      <c r="C19" s="174">
        <f t="shared" si="0"/>
        <v>425</v>
      </c>
      <c r="D19" s="174">
        <f>SUM(D20:D27)</f>
        <v>425</v>
      </c>
      <c r="E19" s="174">
        <f>SUM(E20:E27)</f>
        <v>0</v>
      </c>
      <c r="F19" s="174">
        <f>SUM(F20:F27)</f>
        <v>0</v>
      </c>
      <c r="G19" s="174">
        <f>SUM(G20:G27)</f>
        <v>0</v>
      </c>
      <c r="H19" s="174">
        <f>SUM(H20:H27)</f>
        <v>0</v>
      </c>
    </row>
    <row r="20" spans="1:8">
      <c r="A20" s="172" t="s">
        <v>77</v>
      </c>
      <c r="B20" s="172" t="s">
        <v>54</v>
      </c>
      <c r="C20" s="174">
        <f t="shared" si="0"/>
        <v>396</v>
      </c>
      <c r="D20" s="174">
        <v>396</v>
      </c>
      <c r="E20" s="174"/>
      <c r="F20" s="174"/>
      <c r="G20" s="174"/>
      <c r="H20" s="174"/>
    </row>
    <row r="21" spans="1:8">
      <c r="A21" s="172" t="s">
        <v>78</v>
      </c>
      <c r="B21" s="172" t="s">
        <v>56</v>
      </c>
      <c r="C21" s="174">
        <f t="shared" si="0"/>
        <v>11</v>
      </c>
      <c r="D21" s="174">
        <v>11</v>
      </c>
      <c r="E21" s="174"/>
      <c r="F21" s="174"/>
      <c r="G21" s="174"/>
      <c r="H21" s="174"/>
    </row>
    <row r="22" spans="1:8">
      <c r="A22" s="172" t="s">
        <v>79</v>
      </c>
      <c r="B22" s="172" t="s">
        <v>58</v>
      </c>
      <c r="C22" s="174">
        <f t="shared" si="0"/>
        <v>0</v>
      </c>
      <c r="D22" s="174"/>
      <c r="E22" s="174"/>
      <c r="F22" s="174"/>
      <c r="G22" s="174"/>
      <c r="H22" s="174"/>
    </row>
    <row r="23" spans="1:8">
      <c r="A23" s="172" t="s">
        <v>80</v>
      </c>
      <c r="B23" s="172" t="s">
        <v>81</v>
      </c>
      <c r="C23" s="174">
        <f t="shared" si="0"/>
        <v>10</v>
      </c>
      <c r="D23" s="174">
        <v>10</v>
      </c>
      <c r="E23" s="174"/>
      <c r="F23" s="174"/>
      <c r="G23" s="174"/>
      <c r="H23" s="174"/>
    </row>
    <row r="24" spans="1:8">
      <c r="A24" s="172" t="s">
        <v>82</v>
      </c>
      <c r="B24" s="172" t="s">
        <v>83</v>
      </c>
      <c r="C24" s="174">
        <f t="shared" si="0"/>
        <v>0</v>
      </c>
      <c r="D24" s="174"/>
      <c r="E24" s="174"/>
      <c r="F24" s="174"/>
      <c r="G24" s="174"/>
      <c r="H24" s="174"/>
    </row>
    <row r="25" spans="1:8">
      <c r="A25" s="172" t="s">
        <v>84</v>
      </c>
      <c r="B25" s="172" t="s">
        <v>85</v>
      </c>
      <c r="C25" s="174">
        <f t="shared" si="0"/>
        <v>8</v>
      </c>
      <c r="D25" s="174">
        <v>8</v>
      </c>
      <c r="E25" s="174"/>
      <c r="F25" s="174"/>
      <c r="G25" s="174"/>
      <c r="H25" s="174"/>
    </row>
    <row r="26" spans="1:8">
      <c r="A26" s="172" t="s">
        <v>86</v>
      </c>
      <c r="B26" s="172" t="s">
        <v>72</v>
      </c>
      <c r="C26" s="174">
        <f t="shared" si="0"/>
        <v>0</v>
      </c>
      <c r="D26" s="174"/>
      <c r="E26" s="174"/>
      <c r="F26" s="174"/>
      <c r="G26" s="174"/>
      <c r="H26" s="174"/>
    </row>
    <row r="27" spans="1:8">
      <c r="A27" s="172" t="s">
        <v>87</v>
      </c>
      <c r="B27" s="172" t="s">
        <v>88</v>
      </c>
      <c r="C27" s="174">
        <f t="shared" si="0"/>
        <v>0</v>
      </c>
      <c r="D27" s="174"/>
      <c r="E27" s="174"/>
      <c r="F27" s="174"/>
      <c r="G27" s="174"/>
      <c r="H27" s="174"/>
    </row>
    <row r="28" spans="1:8">
      <c r="A28" s="172" t="s">
        <v>89</v>
      </c>
      <c r="B28" s="173" t="s">
        <v>90</v>
      </c>
      <c r="C28" s="174">
        <f t="shared" si="0"/>
        <v>2600</v>
      </c>
      <c r="D28" s="174">
        <f>SUM(D29:D38)</f>
        <v>2600</v>
      </c>
      <c r="E28" s="174">
        <f>SUM(E29:E38)</f>
        <v>0</v>
      </c>
      <c r="F28" s="174">
        <f>SUM(F29:F38)</f>
        <v>0</v>
      </c>
      <c r="G28" s="174">
        <f>SUM(G29:G38)</f>
        <v>0</v>
      </c>
      <c r="H28" s="174">
        <f>SUM(H29:H38)</f>
        <v>0</v>
      </c>
    </row>
    <row r="29" spans="1:8">
      <c r="A29" s="172" t="s">
        <v>91</v>
      </c>
      <c r="B29" s="172" t="s">
        <v>54</v>
      </c>
      <c r="C29" s="174">
        <f t="shared" si="0"/>
        <v>1575</v>
      </c>
      <c r="D29" s="174">
        <v>1575</v>
      </c>
      <c r="E29" s="174"/>
      <c r="F29" s="174"/>
      <c r="G29" s="174"/>
      <c r="H29" s="174"/>
    </row>
    <row r="30" spans="1:8">
      <c r="A30" s="172" t="s">
        <v>92</v>
      </c>
      <c r="B30" s="172" t="s">
        <v>56</v>
      </c>
      <c r="C30" s="174">
        <f t="shared" si="0"/>
        <v>206</v>
      </c>
      <c r="D30" s="174">
        <v>206</v>
      </c>
      <c r="E30" s="174"/>
      <c r="F30" s="174"/>
      <c r="G30" s="174"/>
      <c r="H30" s="174"/>
    </row>
    <row r="31" spans="1:8">
      <c r="A31" s="172" t="s">
        <v>93</v>
      </c>
      <c r="B31" s="172" t="s">
        <v>58</v>
      </c>
      <c r="C31" s="174">
        <f t="shared" si="0"/>
        <v>57</v>
      </c>
      <c r="D31" s="174">
        <v>57</v>
      </c>
      <c r="E31" s="174"/>
      <c r="F31" s="174"/>
      <c r="G31" s="174"/>
      <c r="H31" s="174"/>
    </row>
    <row r="32" spans="1:8">
      <c r="A32" s="172" t="s">
        <v>94</v>
      </c>
      <c r="B32" s="172" t="s">
        <v>95</v>
      </c>
      <c r="C32" s="174">
        <f t="shared" si="0"/>
        <v>0</v>
      </c>
      <c r="D32" s="174"/>
      <c r="E32" s="174"/>
      <c r="F32" s="174"/>
      <c r="G32" s="174"/>
      <c r="H32" s="174"/>
    </row>
    <row r="33" spans="1:8">
      <c r="A33" s="172" t="s">
        <v>96</v>
      </c>
      <c r="B33" s="172" t="s">
        <v>97</v>
      </c>
      <c r="C33" s="174">
        <f t="shared" si="0"/>
        <v>0</v>
      </c>
      <c r="D33" s="174"/>
      <c r="E33" s="174"/>
      <c r="F33" s="174"/>
      <c r="G33" s="174"/>
      <c r="H33" s="174"/>
    </row>
    <row r="34" spans="1:8">
      <c r="A34" s="172" t="s">
        <v>98</v>
      </c>
      <c r="B34" s="172" t="s">
        <v>99</v>
      </c>
      <c r="C34" s="174">
        <f t="shared" si="0"/>
        <v>0</v>
      </c>
      <c r="D34" s="174"/>
      <c r="E34" s="174"/>
      <c r="F34" s="174"/>
      <c r="G34" s="174"/>
      <c r="H34" s="174"/>
    </row>
    <row r="35" spans="1:8">
      <c r="A35" s="172" t="s">
        <v>100</v>
      </c>
      <c r="B35" s="172" t="s">
        <v>101</v>
      </c>
      <c r="C35" s="174">
        <f t="shared" si="0"/>
        <v>46</v>
      </c>
      <c r="D35" s="174">
        <v>46</v>
      </c>
      <c r="E35" s="174"/>
      <c r="F35" s="174"/>
      <c r="G35" s="174"/>
      <c r="H35" s="174"/>
    </row>
    <row r="36" spans="1:8">
      <c r="A36" s="172" t="s">
        <v>102</v>
      </c>
      <c r="B36" s="172" t="s">
        <v>103</v>
      </c>
      <c r="C36" s="174">
        <f t="shared" si="0"/>
        <v>0</v>
      </c>
      <c r="D36" s="174"/>
      <c r="E36" s="174"/>
      <c r="F36" s="174"/>
      <c r="G36" s="174"/>
      <c r="H36" s="174"/>
    </row>
    <row r="37" spans="1:8">
      <c r="A37" s="172" t="s">
        <v>104</v>
      </c>
      <c r="B37" s="172" t="s">
        <v>72</v>
      </c>
      <c r="C37" s="174">
        <f t="shared" si="0"/>
        <v>701</v>
      </c>
      <c r="D37" s="174">
        <v>701</v>
      </c>
      <c r="E37" s="174"/>
      <c r="F37" s="174"/>
      <c r="G37" s="174"/>
      <c r="H37" s="174"/>
    </row>
    <row r="38" spans="1:8">
      <c r="A38" s="172" t="s">
        <v>105</v>
      </c>
      <c r="B38" s="172" t="s">
        <v>106</v>
      </c>
      <c r="C38" s="174">
        <f t="shared" si="0"/>
        <v>15</v>
      </c>
      <c r="D38" s="174">
        <v>15</v>
      </c>
      <c r="E38" s="174"/>
      <c r="F38" s="174"/>
      <c r="G38" s="174"/>
      <c r="H38" s="174"/>
    </row>
    <row r="39" spans="1:8">
      <c r="A39" s="172" t="s">
        <v>107</v>
      </c>
      <c r="B39" s="173" t="s">
        <v>108</v>
      </c>
      <c r="C39" s="174">
        <f t="shared" si="0"/>
        <v>192</v>
      </c>
      <c r="D39" s="174">
        <f>SUM(D40:D49)</f>
        <v>192</v>
      </c>
      <c r="E39" s="174">
        <f>SUM(E40:E49)</f>
        <v>0</v>
      </c>
      <c r="F39" s="174">
        <f>SUM(F40:F49)</f>
        <v>0</v>
      </c>
      <c r="G39" s="174">
        <f>SUM(G40:G49)</f>
        <v>0</v>
      </c>
      <c r="H39" s="174">
        <f>SUM(H40:H49)</f>
        <v>0</v>
      </c>
    </row>
    <row r="40" spans="1:8">
      <c r="A40" s="172" t="s">
        <v>109</v>
      </c>
      <c r="B40" s="172" t="s">
        <v>54</v>
      </c>
      <c r="C40" s="174">
        <f t="shared" si="0"/>
        <v>102</v>
      </c>
      <c r="D40" s="174">
        <v>102</v>
      </c>
      <c r="E40" s="174"/>
      <c r="F40" s="174"/>
      <c r="G40" s="174"/>
      <c r="H40" s="174"/>
    </row>
    <row r="41" spans="1:8">
      <c r="A41" s="172" t="s">
        <v>110</v>
      </c>
      <c r="B41" s="172" t="s">
        <v>56</v>
      </c>
      <c r="C41" s="174">
        <f t="shared" si="0"/>
        <v>48</v>
      </c>
      <c r="D41" s="175">
        <v>48</v>
      </c>
      <c r="E41" s="175"/>
      <c r="F41" s="174"/>
      <c r="G41" s="174"/>
      <c r="H41" s="174"/>
    </row>
    <row r="42" spans="1:8">
      <c r="A42" s="172" t="s">
        <v>111</v>
      </c>
      <c r="B42" s="172" t="s">
        <v>58</v>
      </c>
      <c r="C42" s="174">
        <f t="shared" si="0"/>
        <v>0</v>
      </c>
      <c r="D42" s="174"/>
      <c r="E42" s="174"/>
      <c r="F42" s="174"/>
      <c r="G42" s="174"/>
      <c r="H42" s="174"/>
    </row>
    <row r="43" spans="1:8">
      <c r="A43" s="172" t="s">
        <v>112</v>
      </c>
      <c r="B43" s="172" t="s">
        <v>113</v>
      </c>
      <c r="C43" s="174">
        <f t="shared" si="0"/>
        <v>0</v>
      </c>
      <c r="D43" s="174"/>
      <c r="E43" s="174"/>
      <c r="F43" s="174"/>
      <c r="G43" s="174"/>
      <c r="H43" s="174"/>
    </row>
    <row r="44" spans="1:8">
      <c r="A44" s="172" t="s">
        <v>114</v>
      </c>
      <c r="B44" s="172" t="s">
        <v>115</v>
      </c>
      <c r="C44" s="174">
        <f t="shared" si="0"/>
        <v>0</v>
      </c>
      <c r="D44" s="174"/>
      <c r="E44" s="174"/>
      <c r="F44" s="174"/>
      <c r="G44" s="174"/>
      <c r="H44" s="174"/>
    </row>
    <row r="45" spans="1:8">
      <c r="A45" s="172" t="s">
        <v>116</v>
      </c>
      <c r="B45" s="172" t="s">
        <v>117</v>
      </c>
      <c r="C45" s="174">
        <f t="shared" si="0"/>
        <v>0</v>
      </c>
      <c r="D45" s="174"/>
      <c r="E45" s="174"/>
      <c r="F45" s="174"/>
      <c r="G45" s="174"/>
      <c r="H45" s="174"/>
    </row>
    <row r="46" spans="1:8">
      <c r="A46" s="172" t="s">
        <v>118</v>
      </c>
      <c r="B46" s="172" t="s">
        <v>119</v>
      </c>
      <c r="C46" s="174">
        <f t="shared" si="0"/>
        <v>0</v>
      </c>
      <c r="D46" s="174"/>
      <c r="E46" s="174"/>
      <c r="F46" s="174"/>
      <c r="G46" s="174"/>
      <c r="H46" s="174"/>
    </row>
    <row r="47" spans="1:8">
      <c r="A47" s="172" t="s">
        <v>120</v>
      </c>
      <c r="B47" s="172" t="s">
        <v>121</v>
      </c>
      <c r="C47" s="174">
        <f t="shared" si="0"/>
        <v>0</v>
      </c>
      <c r="D47" s="174"/>
      <c r="E47" s="174"/>
      <c r="F47" s="174"/>
      <c r="G47" s="174"/>
      <c r="H47" s="174"/>
    </row>
    <row r="48" spans="1:8">
      <c r="A48" s="172" t="s">
        <v>122</v>
      </c>
      <c r="B48" s="172" t="s">
        <v>72</v>
      </c>
      <c r="C48" s="174">
        <f t="shared" si="0"/>
        <v>42</v>
      </c>
      <c r="D48" s="174">
        <v>42</v>
      </c>
      <c r="E48" s="174"/>
      <c r="F48" s="174"/>
      <c r="G48" s="174"/>
      <c r="H48" s="174"/>
    </row>
    <row r="49" spans="1:8">
      <c r="A49" s="172" t="s">
        <v>123</v>
      </c>
      <c r="B49" s="172" t="s">
        <v>124</v>
      </c>
      <c r="C49" s="174">
        <f t="shared" si="0"/>
        <v>0</v>
      </c>
      <c r="D49" s="174"/>
      <c r="E49" s="174"/>
      <c r="F49" s="174"/>
      <c r="G49" s="174"/>
      <c r="H49" s="174"/>
    </row>
    <row r="50" spans="1:8">
      <c r="A50" s="172" t="s">
        <v>125</v>
      </c>
      <c r="B50" s="173" t="s">
        <v>126</v>
      </c>
      <c r="C50" s="174">
        <f t="shared" si="0"/>
        <v>196</v>
      </c>
      <c r="D50" s="174">
        <f>SUM(D51:D60)</f>
        <v>196</v>
      </c>
      <c r="E50" s="174">
        <f>SUM(E51:E60)</f>
        <v>0</v>
      </c>
      <c r="F50" s="174">
        <f>SUM(F51:F60)</f>
        <v>0</v>
      </c>
      <c r="G50" s="174">
        <f>SUM(G51:G60)</f>
        <v>0</v>
      </c>
      <c r="H50" s="174">
        <f>SUM(H51:H60)</f>
        <v>0</v>
      </c>
    </row>
    <row r="51" spans="1:8">
      <c r="A51" s="172" t="s">
        <v>127</v>
      </c>
      <c r="B51" s="172" t="s">
        <v>54</v>
      </c>
      <c r="C51" s="174">
        <f t="shared" si="0"/>
        <v>104</v>
      </c>
      <c r="D51" s="174">
        <v>104</v>
      </c>
      <c r="E51" s="174"/>
      <c r="F51" s="174"/>
      <c r="G51" s="174"/>
      <c r="H51" s="174"/>
    </row>
    <row r="52" spans="1:8">
      <c r="A52" s="172" t="s">
        <v>128</v>
      </c>
      <c r="B52" s="172" t="s">
        <v>56</v>
      </c>
      <c r="C52" s="174">
        <f t="shared" si="0"/>
        <v>0</v>
      </c>
      <c r="D52" s="174"/>
      <c r="E52" s="174"/>
      <c r="F52" s="174"/>
      <c r="G52" s="174"/>
      <c r="H52" s="174"/>
    </row>
    <row r="53" spans="1:8">
      <c r="A53" s="172" t="s">
        <v>129</v>
      </c>
      <c r="B53" s="172" t="s">
        <v>58</v>
      </c>
      <c r="C53" s="174">
        <f t="shared" si="0"/>
        <v>0</v>
      </c>
      <c r="D53" s="174"/>
      <c r="E53" s="174"/>
      <c r="F53" s="174"/>
      <c r="G53" s="174"/>
      <c r="H53" s="174"/>
    </row>
    <row r="54" s="163" customFormat="1" spans="1:8">
      <c r="A54" s="176" t="s">
        <v>130</v>
      </c>
      <c r="B54" s="176" t="s">
        <v>131</v>
      </c>
      <c r="C54" s="174">
        <f t="shared" si="0"/>
        <v>5</v>
      </c>
      <c r="D54" s="175">
        <v>5</v>
      </c>
      <c r="E54" s="175"/>
      <c r="F54" s="175"/>
      <c r="G54" s="175"/>
      <c r="H54" s="175"/>
    </row>
    <row r="55" spans="1:8">
      <c r="A55" s="172" t="s">
        <v>132</v>
      </c>
      <c r="B55" s="172" t="s">
        <v>133</v>
      </c>
      <c r="C55" s="174">
        <f t="shared" si="0"/>
        <v>87</v>
      </c>
      <c r="D55" s="174">
        <v>87</v>
      </c>
      <c r="E55" s="174"/>
      <c r="F55" s="174"/>
      <c r="G55" s="174"/>
      <c r="H55" s="174"/>
    </row>
    <row r="56" spans="1:8">
      <c r="A56" s="172" t="s">
        <v>134</v>
      </c>
      <c r="B56" s="172" t="s">
        <v>135</v>
      </c>
      <c r="C56" s="174">
        <f t="shared" si="0"/>
        <v>0</v>
      </c>
      <c r="D56" s="174"/>
      <c r="E56" s="174"/>
      <c r="F56" s="174"/>
      <c r="G56" s="174"/>
      <c r="H56" s="174"/>
    </row>
    <row r="57" spans="1:8">
      <c r="A57" s="172" t="s">
        <v>136</v>
      </c>
      <c r="B57" s="172" t="s">
        <v>137</v>
      </c>
      <c r="C57" s="174">
        <f t="shared" si="0"/>
        <v>0</v>
      </c>
      <c r="D57" s="174"/>
      <c r="E57" s="174"/>
      <c r="F57" s="174"/>
      <c r="G57" s="174"/>
      <c r="H57" s="174"/>
    </row>
    <row r="58" spans="1:8">
      <c r="A58" s="172" t="s">
        <v>138</v>
      </c>
      <c r="B58" s="172" t="s">
        <v>139</v>
      </c>
      <c r="C58" s="174">
        <f t="shared" si="0"/>
        <v>0</v>
      </c>
      <c r="D58" s="174"/>
      <c r="E58" s="174"/>
      <c r="F58" s="174"/>
      <c r="G58" s="174"/>
      <c r="H58" s="174"/>
    </row>
    <row r="59" spans="1:8">
      <c r="A59" s="172" t="s">
        <v>140</v>
      </c>
      <c r="B59" s="172" t="s">
        <v>72</v>
      </c>
      <c r="C59" s="174">
        <f t="shared" si="0"/>
        <v>0</v>
      </c>
      <c r="D59" s="174"/>
      <c r="E59" s="174"/>
      <c r="F59" s="174"/>
      <c r="G59" s="174"/>
      <c r="H59" s="174"/>
    </row>
    <row r="60" spans="1:8">
      <c r="A60" s="172" t="s">
        <v>141</v>
      </c>
      <c r="B60" s="172" t="s">
        <v>142</v>
      </c>
      <c r="C60" s="174">
        <f t="shared" si="0"/>
        <v>0</v>
      </c>
      <c r="D60" s="174"/>
      <c r="E60" s="174"/>
      <c r="F60" s="174"/>
      <c r="G60" s="174"/>
      <c r="H60" s="174"/>
    </row>
    <row r="61" spans="1:8">
      <c r="A61" s="172" t="s">
        <v>143</v>
      </c>
      <c r="B61" s="173" t="s">
        <v>144</v>
      </c>
      <c r="C61" s="174">
        <f t="shared" si="0"/>
        <v>924</v>
      </c>
      <c r="D61" s="174">
        <f>SUM(D62:D71)</f>
        <v>524</v>
      </c>
      <c r="E61" s="174">
        <f>SUM(E62:E71)</f>
        <v>0</v>
      </c>
      <c r="F61" s="174">
        <f>SUM(F62:F71)</f>
        <v>0</v>
      </c>
      <c r="G61" s="174">
        <f>SUM(G62:G71)</f>
        <v>0</v>
      </c>
      <c r="H61" s="174">
        <f>SUM(H62:H71)</f>
        <v>400</v>
      </c>
    </row>
    <row r="62" spans="1:8">
      <c r="A62" s="172" t="s">
        <v>145</v>
      </c>
      <c r="B62" s="172" t="s">
        <v>54</v>
      </c>
      <c r="C62" s="174">
        <f t="shared" si="0"/>
        <v>234</v>
      </c>
      <c r="D62" s="175">
        <v>234</v>
      </c>
      <c r="E62" s="175"/>
      <c r="F62" s="174"/>
      <c r="G62" s="174"/>
      <c r="H62" s="174"/>
    </row>
    <row r="63" spans="1:8">
      <c r="A63" s="172" t="s">
        <v>146</v>
      </c>
      <c r="B63" s="172" t="s">
        <v>56</v>
      </c>
      <c r="C63" s="174">
        <f t="shared" si="0"/>
        <v>123</v>
      </c>
      <c r="D63" s="174">
        <v>123</v>
      </c>
      <c r="E63" s="174"/>
      <c r="F63" s="174"/>
      <c r="G63" s="174"/>
      <c r="H63" s="174"/>
    </row>
    <row r="64" spans="1:8">
      <c r="A64" s="172" t="s">
        <v>147</v>
      </c>
      <c r="B64" s="172" t="s">
        <v>58</v>
      </c>
      <c r="C64" s="174">
        <f t="shared" si="0"/>
        <v>0</v>
      </c>
      <c r="D64" s="174"/>
      <c r="E64" s="174"/>
      <c r="F64" s="174"/>
      <c r="G64" s="174"/>
      <c r="H64" s="174"/>
    </row>
    <row r="65" spans="1:8">
      <c r="A65" s="172" t="s">
        <v>148</v>
      </c>
      <c r="B65" s="172" t="s">
        <v>149</v>
      </c>
      <c r="C65" s="174">
        <f t="shared" si="0"/>
        <v>0</v>
      </c>
      <c r="D65" s="174"/>
      <c r="E65" s="174"/>
      <c r="F65" s="174"/>
      <c r="G65" s="174"/>
      <c r="H65" s="174"/>
    </row>
    <row r="66" spans="1:8">
      <c r="A66" s="172" t="s">
        <v>150</v>
      </c>
      <c r="B66" s="172" t="s">
        <v>151</v>
      </c>
      <c r="C66" s="174">
        <f t="shared" si="0"/>
        <v>0</v>
      </c>
      <c r="D66" s="174"/>
      <c r="E66" s="174"/>
      <c r="F66" s="174"/>
      <c r="G66" s="174"/>
      <c r="H66" s="174"/>
    </row>
    <row r="67" spans="1:8">
      <c r="A67" s="172" t="s">
        <v>152</v>
      </c>
      <c r="B67" s="172" t="s">
        <v>153</v>
      </c>
      <c r="C67" s="174">
        <f t="shared" si="0"/>
        <v>0</v>
      </c>
      <c r="D67" s="174"/>
      <c r="E67" s="174"/>
      <c r="F67" s="174"/>
      <c r="G67" s="174"/>
      <c r="H67" s="174"/>
    </row>
    <row r="68" spans="1:8">
      <c r="A68" s="172" t="s">
        <v>154</v>
      </c>
      <c r="B68" s="172" t="s">
        <v>155</v>
      </c>
      <c r="C68" s="174">
        <f t="shared" si="0"/>
        <v>120</v>
      </c>
      <c r="D68" s="174">
        <v>120</v>
      </c>
      <c r="E68" s="174"/>
      <c r="F68" s="174"/>
      <c r="G68" s="174"/>
      <c r="H68" s="174"/>
    </row>
    <row r="69" spans="1:8">
      <c r="A69" s="172" t="s">
        <v>156</v>
      </c>
      <c r="B69" s="172" t="s">
        <v>157</v>
      </c>
      <c r="C69" s="174">
        <f t="shared" si="0"/>
        <v>400</v>
      </c>
      <c r="D69" s="174"/>
      <c r="E69" s="174"/>
      <c r="F69" s="174"/>
      <c r="G69" s="174"/>
      <c r="H69" s="174">
        <v>400</v>
      </c>
    </row>
    <row r="70" spans="1:8">
      <c r="A70" s="172" t="s">
        <v>158</v>
      </c>
      <c r="B70" s="172" t="s">
        <v>72</v>
      </c>
      <c r="C70" s="174">
        <f t="shared" ref="C70:C119" si="3">D70+E70+F70+G70+H70</f>
        <v>47</v>
      </c>
      <c r="D70" s="174">
        <v>47</v>
      </c>
      <c r="E70" s="174"/>
      <c r="F70" s="174"/>
      <c r="G70" s="174"/>
      <c r="H70" s="174"/>
    </row>
    <row r="71" spans="1:8">
      <c r="A71" s="172" t="s">
        <v>159</v>
      </c>
      <c r="B71" s="172" t="s">
        <v>160</v>
      </c>
      <c r="C71" s="174">
        <f t="shared" si="3"/>
        <v>0</v>
      </c>
      <c r="D71" s="174"/>
      <c r="E71" s="174"/>
      <c r="F71" s="174"/>
      <c r="G71" s="174"/>
      <c r="H71" s="174"/>
    </row>
    <row r="72" spans="1:8">
      <c r="A72" s="172" t="s">
        <v>161</v>
      </c>
      <c r="B72" s="173" t="s">
        <v>162</v>
      </c>
      <c r="C72" s="174">
        <f t="shared" si="3"/>
        <v>200</v>
      </c>
      <c r="D72" s="174">
        <f>SUM(D73:D79)</f>
        <v>0</v>
      </c>
      <c r="E72" s="174">
        <f>SUM(E73:E79)</f>
        <v>0</v>
      </c>
      <c r="F72" s="174">
        <f>SUM(F73:F79)</f>
        <v>0</v>
      </c>
      <c r="G72" s="174">
        <f>SUM(G73:G79)</f>
        <v>0</v>
      </c>
      <c r="H72" s="174">
        <f>SUM(H73:H79)</f>
        <v>200</v>
      </c>
    </row>
    <row r="73" spans="1:8">
      <c r="A73" s="172" t="s">
        <v>163</v>
      </c>
      <c r="B73" s="172" t="s">
        <v>54</v>
      </c>
      <c r="C73" s="174">
        <f t="shared" si="3"/>
        <v>0</v>
      </c>
      <c r="D73" s="174"/>
      <c r="E73" s="174"/>
      <c r="F73" s="174"/>
      <c r="G73" s="174"/>
      <c r="H73" s="174"/>
    </row>
    <row r="74" spans="1:8">
      <c r="A74" s="172" t="s">
        <v>164</v>
      </c>
      <c r="B74" s="172" t="s">
        <v>56</v>
      </c>
      <c r="C74" s="174">
        <f t="shared" si="3"/>
        <v>200</v>
      </c>
      <c r="D74" s="174"/>
      <c r="E74" s="174"/>
      <c r="F74" s="174"/>
      <c r="G74" s="174"/>
      <c r="H74" s="174">
        <v>200</v>
      </c>
    </row>
    <row r="75" spans="1:8">
      <c r="A75" s="172" t="s">
        <v>165</v>
      </c>
      <c r="B75" s="172" t="s">
        <v>58</v>
      </c>
      <c r="C75" s="174">
        <f t="shared" si="3"/>
        <v>0</v>
      </c>
      <c r="D75" s="174"/>
      <c r="E75" s="174"/>
      <c r="F75" s="174"/>
      <c r="G75" s="174"/>
      <c r="H75" s="174"/>
    </row>
    <row r="76" spans="1:8">
      <c r="A76" s="172" t="s">
        <v>166</v>
      </c>
      <c r="B76" s="172" t="s">
        <v>155</v>
      </c>
      <c r="C76" s="174">
        <f t="shared" si="3"/>
        <v>0</v>
      </c>
      <c r="D76" s="174"/>
      <c r="E76" s="174"/>
      <c r="F76" s="174"/>
      <c r="G76" s="174"/>
      <c r="H76" s="174"/>
    </row>
    <row r="77" spans="1:8">
      <c r="A77" s="172">
        <v>2010710</v>
      </c>
      <c r="B77" s="172" t="s">
        <v>167</v>
      </c>
      <c r="C77" s="174">
        <f t="shared" si="3"/>
        <v>0</v>
      </c>
      <c r="D77" s="174"/>
      <c r="E77" s="174"/>
      <c r="F77" s="174"/>
      <c r="G77" s="174"/>
      <c r="H77" s="174"/>
    </row>
    <row r="78" spans="1:8">
      <c r="A78" s="172" t="s">
        <v>168</v>
      </c>
      <c r="B78" s="172" t="s">
        <v>72</v>
      </c>
      <c r="C78" s="174">
        <f t="shared" si="3"/>
        <v>0</v>
      </c>
      <c r="D78" s="174"/>
      <c r="E78" s="174"/>
      <c r="F78" s="174"/>
      <c r="G78" s="174"/>
      <c r="H78" s="174"/>
    </row>
    <row r="79" spans="1:8">
      <c r="A79" s="172" t="s">
        <v>169</v>
      </c>
      <c r="B79" s="172" t="s">
        <v>170</v>
      </c>
      <c r="C79" s="174">
        <f t="shared" si="3"/>
        <v>0</v>
      </c>
      <c r="D79" s="174"/>
      <c r="E79" s="174"/>
      <c r="F79" s="174"/>
      <c r="G79" s="174"/>
      <c r="H79" s="174"/>
    </row>
    <row r="80" spans="1:8">
      <c r="A80" s="172" t="s">
        <v>171</v>
      </c>
      <c r="B80" s="173" t="s">
        <v>172</v>
      </c>
      <c r="C80" s="174">
        <f t="shared" si="3"/>
        <v>200</v>
      </c>
      <c r="D80" s="174">
        <f>SUM(D81:D88)</f>
        <v>200</v>
      </c>
      <c r="E80" s="174">
        <f>SUM(E81:E88)</f>
        <v>0</v>
      </c>
      <c r="F80" s="174">
        <f>SUM(F81:F88)</f>
        <v>0</v>
      </c>
      <c r="G80" s="174">
        <f>SUM(G81:G88)</f>
        <v>0</v>
      </c>
      <c r="H80" s="174">
        <f>SUM(H81:H88)</f>
        <v>0</v>
      </c>
    </row>
    <row r="81" spans="1:8">
      <c r="A81" s="172" t="s">
        <v>173</v>
      </c>
      <c r="B81" s="172" t="s">
        <v>54</v>
      </c>
      <c r="C81" s="174">
        <f t="shared" si="3"/>
        <v>89</v>
      </c>
      <c r="D81" s="174">
        <v>89</v>
      </c>
      <c r="E81" s="174"/>
      <c r="F81" s="174"/>
      <c r="G81" s="174"/>
      <c r="H81" s="174"/>
    </row>
    <row r="82" spans="1:8">
      <c r="A82" s="172" t="s">
        <v>174</v>
      </c>
      <c r="B82" s="172" t="s">
        <v>56</v>
      </c>
      <c r="C82" s="174">
        <f t="shared" si="3"/>
        <v>0</v>
      </c>
      <c r="D82" s="174"/>
      <c r="E82" s="174"/>
      <c r="F82" s="174"/>
      <c r="G82" s="174"/>
      <c r="H82" s="174"/>
    </row>
    <row r="83" spans="1:8">
      <c r="A83" s="172" t="s">
        <v>175</v>
      </c>
      <c r="B83" s="172" t="s">
        <v>58</v>
      </c>
      <c r="C83" s="174">
        <f t="shared" si="3"/>
        <v>0</v>
      </c>
      <c r="D83" s="174"/>
      <c r="E83" s="174"/>
      <c r="F83" s="174"/>
      <c r="G83" s="174"/>
      <c r="H83" s="174"/>
    </row>
    <row r="84" spans="1:8">
      <c r="A84" s="172" t="s">
        <v>176</v>
      </c>
      <c r="B84" s="172" t="s">
        <v>177</v>
      </c>
      <c r="C84" s="174">
        <f t="shared" si="3"/>
        <v>31</v>
      </c>
      <c r="D84" s="174">
        <v>31</v>
      </c>
      <c r="E84" s="174"/>
      <c r="F84" s="174"/>
      <c r="G84" s="174"/>
      <c r="H84" s="174"/>
    </row>
    <row r="85" spans="1:8">
      <c r="A85" s="172" t="s">
        <v>178</v>
      </c>
      <c r="B85" s="172" t="s">
        <v>179</v>
      </c>
      <c r="C85" s="174">
        <f t="shared" si="3"/>
        <v>0</v>
      </c>
      <c r="D85" s="174"/>
      <c r="E85" s="174"/>
      <c r="F85" s="174"/>
      <c r="G85" s="174"/>
      <c r="H85" s="174"/>
    </row>
    <row r="86" spans="1:8">
      <c r="A86" s="172" t="s">
        <v>180</v>
      </c>
      <c r="B86" s="172" t="s">
        <v>155</v>
      </c>
      <c r="C86" s="174">
        <f t="shared" si="3"/>
        <v>1</v>
      </c>
      <c r="D86" s="174">
        <v>1</v>
      </c>
      <c r="E86" s="174"/>
      <c r="F86" s="174"/>
      <c r="G86" s="174"/>
      <c r="H86" s="174"/>
    </row>
    <row r="87" spans="1:8">
      <c r="A87" s="172" t="s">
        <v>181</v>
      </c>
      <c r="B87" s="172" t="s">
        <v>72</v>
      </c>
      <c r="C87" s="174">
        <f t="shared" si="3"/>
        <v>29</v>
      </c>
      <c r="D87" s="174">
        <v>29</v>
      </c>
      <c r="E87" s="174"/>
      <c r="F87" s="174"/>
      <c r="G87" s="174"/>
      <c r="H87" s="174"/>
    </row>
    <row r="88" spans="1:8">
      <c r="A88" s="172" t="s">
        <v>182</v>
      </c>
      <c r="B88" s="172" t="s">
        <v>183</v>
      </c>
      <c r="C88" s="174">
        <f t="shared" si="3"/>
        <v>50</v>
      </c>
      <c r="D88" s="174">
        <v>50</v>
      </c>
      <c r="E88" s="174"/>
      <c r="F88" s="174"/>
      <c r="G88" s="174"/>
      <c r="H88" s="174"/>
    </row>
    <row r="89" spans="1:8">
      <c r="A89" s="172" t="s">
        <v>184</v>
      </c>
      <c r="B89" s="173" t="s">
        <v>185</v>
      </c>
      <c r="C89" s="174">
        <f t="shared" si="3"/>
        <v>0</v>
      </c>
      <c r="D89" s="174">
        <f>SUM(D90:D101)</f>
        <v>0</v>
      </c>
      <c r="E89" s="174">
        <f>SUM(E90:E101)</f>
        <v>0</v>
      </c>
      <c r="F89" s="174">
        <f>SUM(F90:F101)</f>
        <v>0</v>
      </c>
      <c r="G89" s="174">
        <f>SUM(G90:G101)</f>
        <v>0</v>
      </c>
      <c r="H89" s="174">
        <f>SUM(H90:H101)</f>
        <v>0</v>
      </c>
    </row>
    <row r="90" spans="1:8">
      <c r="A90" s="172" t="s">
        <v>186</v>
      </c>
      <c r="B90" s="172" t="s">
        <v>54</v>
      </c>
      <c r="C90" s="174">
        <f t="shared" si="3"/>
        <v>0</v>
      </c>
      <c r="D90" s="174"/>
      <c r="E90" s="174"/>
      <c r="F90" s="174"/>
      <c r="G90" s="174"/>
      <c r="H90" s="174"/>
    </row>
    <row r="91" spans="1:8">
      <c r="A91" s="172" t="s">
        <v>187</v>
      </c>
      <c r="B91" s="172" t="s">
        <v>56</v>
      </c>
      <c r="C91" s="174">
        <f t="shared" si="3"/>
        <v>0</v>
      </c>
      <c r="D91" s="174"/>
      <c r="E91" s="174"/>
      <c r="F91" s="174"/>
      <c r="G91" s="174"/>
      <c r="H91" s="174"/>
    </row>
    <row r="92" spans="1:8">
      <c r="A92" s="172" t="s">
        <v>188</v>
      </c>
      <c r="B92" s="172" t="s">
        <v>58</v>
      </c>
      <c r="C92" s="174">
        <f t="shared" si="3"/>
        <v>0</v>
      </c>
      <c r="D92" s="174"/>
      <c r="E92" s="174"/>
      <c r="F92" s="174"/>
      <c r="G92" s="174"/>
      <c r="H92" s="174"/>
    </row>
    <row r="93" spans="1:8">
      <c r="A93" s="172" t="s">
        <v>189</v>
      </c>
      <c r="B93" s="172" t="s">
        <v>190</v>
      </c>
      <c r="C93" s="174">
        <f t="shared" si="3"/>
        <v>0</v>
      </c>
      <c r="D93" s="174"/>
      <c r="E93" s="174"/>
      <c r="F93" s="174"/>
      <c r="G93" s="174"/>
      <c r="H93" s="174"/>
    </row>
    <row r="94" spans="1:8">
      <c r="A94" s="172" t="s">
        <v>191</v>
      </c>
      <c r="B94" s="172" t="s">
        <v>192</v>
      </c>
      <c r="C94" s="174">
        <f t="shared" si="3"/>
        <v>0</v>
      </c>
      <c r="D94" s="174"/>
      <c r="E94" s="174"/>
      <c r="F94" s="174"/>
      <c r="G94" s="174"/>
      <c r="H94" s="174"/>
    </row>
    <row r="95" spans="1:8">
      <c r="A95" s="172" t="s">
        <v>193</v>
      </c>
      <c r="B95" s="172" t="s">
        <v>155</v>
      </c>
      <c r="C95" s="174">
        <f t="shared" si="3"/>
        <v>0</v>
      </c>
      <c r="D95" s="174"/>
      <c r="E95" s="174"/>
      <c r="F95" s="174"/>
      <c r="G95" s="174"/>
      <c r="H95" s="174"/>
    </row>
    <row r="96" spans="1:8">
      <c r="A96" s="172" t="s">
        <v>194</v>
      </c>
      <c r="B96" s="172" t="s">
        <v>195</v>
      </c>
      <c r="C96" s="174">
        <f t="shared" si="3"/>
        <v>0</v>
      </c>
      <c r="D96" s="174"/>
      <c r="E96" s="174"/>
      <c r="F96" s="174"/>
      <c r="G96" s="174"/>
      <c r="H96" s="174"/>
    </row>
    <row r="97" spans="1:8">
      <c r="A97" s="172" t="s">
        <v>196</v>
      </c>
      <c r="B97" s="172" t="s">
        <v>197</v>
      </c>
      <c r="C97" s="174">
        <f t="shared" si="3"/>
        <v>0</v>
      </c>
      <c r="D97" s="174"/>
      <c r="E97" s="174"/>
      <c r="F97" s="174"/>
      <c r="G97" s="174"/>
      <c r="H97" s="174"/>
    </row>
    <row r="98" spans="1:8">
      <c r="A98" s="172" t="s">
        <v>198</v>
      </c>
      <c r="B98" s="172" t="s">
        <v>199</v>
      </c>
      <c r="C98" s="174">
        <f t="shared" si="3"/>
        <v>0</v>
      </c>
      <c r="D98" s="174"/>
      <c r="E98" s="174"/>
      <c r="F98" s="174"/>
      <c r="G98" s="174"/>
      <c r="H98" s="174"/>
    </row>
    <row r="99" spans="1:8">
      <c r="A99" s="172" t="s">
        <v>200</v>
      </c>
      <c r="B99" s="172" t="s">
        <v>201</v>
      </c>
      <c r="C99" s="174">
        <f t="shared" si="3"/>
        <v>0</v>
      </c>
      <c r="D99" s="174"/>
      <c r="E99" s="174"/>
      <c r="F99" s="174"/>
      <c r="G99" s="174"/>
      <c r="H99" s="174"/>
    </row>
    <row r="100" spans="1:8">
      <c r="A100" s="172" t="s">
        <v>202</v>
      </c>
      <c r="B100" s="172" t="s">
        <v>72</v>
      </c>
      <c r="C100" s="174">
        <f t="shared" si="3"/>
        <v>0</v>
      </c>
      <c r="D100" s="174"/>
      <c r="E100" s="174"/>
      <c r="F100" s="174"/>
      <c r="G100" s="174"/>
      <c r="H100" s="174"/>
    </row>
    <row r="101" spans="1:8">
      <c r="A101" s="172" t="s">
        <v>203</v>
      </c>
      <c r="B101" s="172" t="s">
        <v>204</v>
      </c>
      <c r="C101" s="174">
        <f t="shared" si="3"/>
        <v>0</v>
      </c>
      <c r="D101" s="174"/>
      <c r="E101" s="174"/>
      <c r="F101" s="174"/>
      <c r="G101" s="174"/>
      <c r="H101" s="174"/>
    </row>
    <row r="102" s="164" customFormat="1" spans="1:8">
      <c r="A102" s="177" t="s">
        <v>205</v>
      </c>
      <c r="B102" s="178" t="s">
        <v>206</v>
      </c>
      <c r="C102" s="179">
        <f t="shared" si="3"/>
        <v>407</v>
      </c>
      <c r="D102" s="179">
        <f>SUM(D103:D110)</f>
        <v>407</v>
      </c>
      <c r="E102" s="179">
        <f>SUM(E103:E110)</f>
        <v>0</v>
      </c>
      <c r="F102" s="179">
        <f>SUM(F103:F110)</f>
        <v>0</v>
      </c>
      <c r="G102" s="179">
        <f>SUM(G103:G110)</f>
        <v>0</v>
      </c>
      <c r="H102" s="179">
        <f>SUM(H103:H110)</f>
        <v>0</v>
      </c>
    </row>
    <row r="103" spans="1:8">
      <c r="A103" s="172" t="s">
        <v>207</v>
      </c>
      <c r="B103" s="172" t="s">
        <v>54</v>
      </c>
      <c r="C103" s="174">
        <f t="shared" si="3"/>
        <v>350</v>
      </c>
      <c r="D103" s="174">
        <v>350</v>
      </c>
      <c r="E103" s="174"/>
      <c r="F103" s="174"/>
      <c r="G103" s="174"/>
      <c r="H103" s="174"/>
    </row>
    <row r="104" spans="1:8">
      <c r="A104" s="172" t="s">
        <v>208</v>
      </c>
      <c r="B104" s="172" t="s">
        <v>56</v>
      </c>
      <c r="C104" s="174">
        <f t="shared" si="3"/>
        <v>0</v>
      </c>
      <c r="D104" s="174"/>
      <c r="E104" s="174"/>
      <c r="F104" s="174"/>
      <c r="G104" s="174"/>
      <c r="H104" s="174"/>
    </row>
    <row r="105" spans="1:8">
      <c r="A105" s="172" t="s">
        <v>209</v>
      </c>
      <c r="B105" s="172" t="s">
        <v>58</v>
      </c>
      <c r="C105" s="174">
        <f t="shared" si="3"/>
        <v>0</v>
      </c>
      <c r="D105" s="174"/>
      <c r="E105" s="174"/>
      <c r="F105" s="174"/>
      <c r="G105" s="174"/>
      <c r="H105" s="174"/>
    </row>
    <row r="106" spans="1:8">
      <c r="A106" s="172" t="s">
        <v>210</v>
      </c>
      <c r="B106" s="172" t="s">
        <v>211</v>
      </c>
      <c r="C106" s="174">
        <f t="shared" si="3"/>
        <v>25</v>
      </c>
      <c r="D106" s="174">
        <v>25</v>
      </c>
      <c r="E106" s="174"/>
      <c r="F106" s="174"/>
      <c r="G106" s="174"/>
      <c r="H106" s="174"/>
    </row>
    <row r="107" spans="1:8">
      <c r="A107" s="172" t="s">
        <v>212</v>
      </c>
      <c r="B107" s="172" t="s">
        <v>213</v>
      </c>
      <c r="C107" s="174">
        <f t="shared" si="3"/>
        <v>0</v>
      </c>
      <c r="D107" s="174"/>
      <c r="E107" s="174"/>
      <c r="F107" s="174"/>
      <c r="G107" s="174"/>
      <c r="H107" s="174"/>
    </row>
    <row r="108" spans="1:8">
      <c r="A108" s="172" t="s">
        <v>214</v>
      </c>
      <c r="B108" s="172" t="s">
        <v>215</v>
      </c>
      <c r="C108" s="174">
        <f t="shared" si="3"/>
        <v>0</v>
      </c>
      <c r="D108" s="174"/>
      <c r="E108" s="174"/>
      <c r="F108" s="174"/>
      <c r="G108" s="174"/>
      <c r="H108" s="174"/>
    </row>
    <row r="109" spans="1:8">
      <c r="A109" s="172" t="s">
        <v>216</v>
      </c>
      <c r="B109" s="172" t="s">
        <v>72</v>
      </c>
      <c r="C109" s="174">
        <f t="shared" si="3"/>
        <v>0</v>
      </c>
      <c r="D109" s="174"/>
      <c r="E109" s="174"/>
      <c r="F109" s="174"/>
      <c r="G109" s="174"/>
      <c r="H109" s="174"/>
    </row>
    <row r="110" spans="1:8">
      <c r="A110" s="172" t="s">
        <v>217</v>
      </c>
      <c r="B110" s="172" t="s">
        <v>218</v>
      </c>
      <c r="C110" s="174">
        <f t="shared" si="3"/>
        <v>32</v>
      </c>
      <c r="D110" s="174">
        <v>32</v>
      </c>
      <c r="E110" s="174"/>
      <c r="F110" s="174"/>
      <c r="G110" s="174"/>
      <c r="H110" s="174"/>
    </row>
    <row r="111" spans="1:8">
      <c r="A111" s="172" t="s">
        <v>219</v>
      </c>
      <c r="B111" s="173" t="s">
        <v>220</v>
      </c>
      <c r="C111" s="174">
        <f t="shared" si="3"/>
        <v>165</v>
      </c>
      <c r="D111" s="174">
        <f>SUM(D112:D121)</f>
        <v>165</v>
      </c>
      <c r="E111" s="174">
        <f>SUM(E112:E121)</f>
        <v>0</v>
      </c>
      <c r="F111" s="174">
        <f>SUM(F112:F121)</f>
        <v>0</v>
      </c>
      <c r="G111" s="174">
        <f>SUM(G112:G121)</f>
        <v>0</v>
      </c>
      <c r="H111" s="174">
        <f>SUM(H112:H121)</f>
        <v>0</v>
      </c>
    </row>
    <row r="112" spans="1:8">
      <c r="A112" s="172" t="s">
        <v>221</v>
      </c>
      <c r="B112" s="172" t="s">
        <v>54</v>
      </c>
      <c r="C112" s="174">
        <f t="shared" si="3"/>
        <v>76</v>
      </c>
      <c r="D112" s="174">
        <v>76</v>
      </c>
      <c r="E112" s="174"/>
      <c r="F112" s="174"/>
      <c r="G112" s="174"/>
      <c r="H112" s="174"/>
    </row>
    <row r="113" spans="1:8">
      <c r="A113" s="172" t="s">
        <v>222</v>
      </c>
      <c r="B113" s="172" t="s">
        <v>56</v>
      </c>
      <c r="C113" s="174">
        <f t="shared" si="3"/>
        <v>15</v>
      </c>
      <c r="D113" s="174">
        <v>15</v>
      </c>
      <c r="E113" s="174"/>
      <c r="F113" s="174"/>
      <c r="G113" s="174"/>
      <c r="H113" s="174"/>
    </row>
    <row r="114" spans="1:8">
      <c r="A114" s="172" t="s">
        <v>223</v>
      </c>
      <c r="B114" s="172" t="s">
        <v>58</v>
      </c>
      <c r="C114" s="174">
        <f t="shared" si="3"/>
        <v>0</v>
      </c>
      <c r="D114" s="174"/>
      <c r="E114" s="174"/>
      <c r="F114" s="174"/>
      <c r="G114" s="174"/>
      <c r="H114" s="174"/>
    </row>
    <row r="115" spans="1:8">
      <c r="A115" s="172" t="s">
        <v>224</v>
      </c>
      <c r="B115" s="172" t="s">
        <v>225</v>
      </c>
      <c r="C115" s="174">
        <f t="shared" si="3"/>
        <v>0</v>
      </c>
      <c r="D115" s="174"/>
      <c r="E115" s="174"/>
      <c r="F115" s="174"/>
      <c r="G115" s="174"/>
      <c r="H115" s="174"/>
    </row>
    <row r="116" spans="1:8">
      <c r="A116" s="172" t="s">
        <v>226</v>
      </c>
      <c r="B116" s="172" t="s">
        <v>227</v>
      </c>
      <c r="C116" s="174">
        <f t="shared" si="3"/>
        <v>0</v>
      </c>
      <c r="D116" s="174"/>
      <c r="E116" s="174"/>
      <c r="F116" s="174"/>
      <c r="G116" s="174"/>
      <c r="H116" s="174"/>
    </row>
    <row r="117" spans="1:8">
      <c r="A117" s="172" t="s">
        <v>228</v>
      </c>
      <c r="B117" s="172" t="s">
        <v>229</v>
      </c>
      <c r="C117" s="174">
        <f t="shared" si="3"/>
        <v>0</v>
      </c>
      <c r="D117" s="174"/>
      <c r="E117" s="174"/>
      <c r="F117" s="174"/>
      <c r="G117" s="174"/>
      <c r="H117" s="174"/>
    </row>
    <row r="118" spans="1:8">
      <c r="A118" s="172" t="s">
        <v>230</v>
      </c>
      <c r="B118" s="172" t="s">
        <v>231</v>
      </c>
      <c r="C118" s="174">
        <f t="shared" si="3"/>
        <v>0</v>
      </c>
      <c r="D118" s="174"/>
      <c r="E118" s="174"/>
      <c r="F118" s="174"/>
      <c r="G118" s="174"/>
      <c r="H118" s="174"/>
    </row>
    <row r="119" spans="1:8">
      <c r="A119" s="172" t="s">
        <v>232</v>
      </c>
      <c r="B119" s="172" t="s">
        <v>233</v>
      </c>
      <c r="C119" s="174">
        <f t="shared" si="3"/>
        <v>30</v>
      </c>
      <c r="D119" s="174">
        <v>30</v>
      </c>
      <c r="E119" s="174"/>
      <c r="F119" s="174"/>
      <c r="G119" s="174"/>
      <c r="H119" s="174"/>
    </row>
    <row r="120" spans="1:8">
      <c r="A120" s="172" t="s">
        <v>234</v>
      </c>
      <c r="B120" s="172" t="s">
        <v>72</v>
      </c>
      <c r="C120" s="174">
        <f t="shared" ref="C120:C183" si="4">D120+E120+F120+G120+H120</f>
        <v>44</v>
      </c>
      <c r="D120" s="174">
        <v>44</v>
      </c>
      <c r="E120" s="174"/>
      <c r="F120" s="174"/>
      <c r="G120" s="174"/>
      <c r="H120" s="174"/>
    </row>
    <row r="121" spans="1:8">
      <c r="A121" s="172" t="s">
        <v>235</v>
      </c>
      <c r="B121" s="172" t="s">
        <v>236</v>
      </c>
      <c r="C121" s="174">
        <f t="shared" si="4"/>
        <v>0</v>
      </c>
      <c r="D121" s="174"/>
      <c r="E121" s="174"/>
      <c r="F121" s="174"/>
      <c r="G121" s="174"/>
      <c r="H121" s="174"/>
    </row>
    <row r="122" spans="1:8">
      <c r="A122" s="172" t="s">
        <v>237</v>
      </c>
      <c r="B122" s="173" t="s">
        <v>238</v>
      </c>
      <c r="C122" s="174">
        <f t="shared" si="4"/>
        <v>0</v>
      </c>
      <c r="D122" s="174">
        <f>SUM(D123:D133)</f>
        <v>0</v>
      </c>
      <c r="E122" s="174">
        <f>SUM(E123:E133)</f>
        <v>0</v>
      </c>
      <c r="F122" s="174">
        <f>SUM(F123:F133)</f>
        <v>0</v>
      </c>
      <c r="G122" s="174">
        <f>SUM(G123:G133)</f>
        <v>0</v>
      </c>
      <c r="H122" s="174">
        <f>SUM(H123:H133)</f>
        <v>0</v>
      </c>
    </row>
    <row r="123" spans="1:8">
      <c r="A123" s="172" t="s">
        <v>239</v>
      </c>
      <c r="B123" s="172" t="s">
        <v>54</v>
      </c>
      <c r="C123" s="174">
        <f t="shared" si="4"/>
        <v>0</v>
      </c>
      <c r="D123" s="174"/>
      <c r="E123" s="174"/>
      <c r="F123" s="174"/>
      <c r="G123" s="174"/>
      <c r="H123" s="174"/>
    </row>
    <row r="124" spans="1:8">
      <c r="A124" s="172" t="s">
        <v>240</v>
      </c>
      <c r="B124" s="172" t="s">
        <v>56</v>
      </c>
      <c r="C124" s="174">
        <f t="shared" si="4"/>
        <v>0</v>
      </c>
      <c r="D124" s="174"/>
      <c r="E124" s="174"/>
      <c r="F124" s="174"/>
      <c r="G124" s="174"/>
      <c r="H124" s="174"/>
    </row>
    <row r="125" spans="1:8">
      <c r="A125" s="172" t="s">
        <v>241</v>
      </c>
      <c r="B125" s="172" t="s">
        <v>58</v>
      </c>
      <c r="C125" s="174">
        <f t="shared" si="4"/>
        <v>0</v>
      </c>
      <c r="D125" s="174"/>
      <c r="E125" s="174"/>
      <c r="F125" s="174"/>
      <c r="G125" s="174"/>
      <c r="H125" s="174"/>
    </row>
    <row r="126" spans="1:8">
      <c r="A126" s="172" t="s">
        <v>242</v>
      </c>
      <c r="B126" s="172" t="s">
        <v>243</v>
      </c>
      <c r="C126" s="174">
        <f t="shared" si="4"/>
        <v>0</v>
      </c>
      <c r="D126" s="174"/>
      <c r="E126" s="174"/>
      <c r="F126" s="174"/>
      <c r="G126" s="174"/>
      <c r="H126" s="174"/>
    </row>
    <row r="127" spans="1:8">
      <c r="A127" s="172" t="s">
        <v>244</v>
      </c>
      <c r="B127" s="172" t="s">
        <v>245</v>
      </c>
      <c r="C127" s="174">
        <f t="shared" si="4"/>
        <v>0</v>
      </c>
      <c r="D127" s="174"/>
      <c r="E127" s="174"/>
      <c r="F127" s="174"/>
      <c r="G127" s="174"/>
      <c r="H127" s="174"/>
    </row>
    <row r="128" spans="1:8">
      <c r="A128" s="172" t="s">
        <v>246</v>
      </c>
      <c r="B128" s="172" t="s">
        <v>247</v>
      </c>
      <c r="C128" s="174">
        <f t="shared" si="4"/>
        <v>0</v>
      </c>
      <c r="D128" s="174"/>
      <c r="E128" s="174"/>
      <c r="F128" s="174"/>
      <c r="G128" s="174"/>
      <c r="H128" s="174"/>
    </row>
    <row r="129" spans="1:8">
      <c r="A129" s="172" t="s">
        <v>248</v>
      </c>
      <c r="B129" s="172" t="s">
        <v>249</v>
      </c>
      <c r="C129" s="174">
        <f t="shared" si="4"/>
        <v>0</v>
      </c>
      <c r="D129" s="174"/>
      <c r="E129" s="174"/>
      <c r="F129" s="174"/>
      <c r="G129" s="174"/>
      <c r="H129" s="174"/>
    </row>
    <row r="130" spans="1:8">
      <c r="A130" s="172" t="s">
        <v>250</v>
      </c>
      <c r="B130" s="172" t="s">
        <v>251</v>
      </c>
      <c r="C130" s="174">
        <f t="shared" si="4"/>
        <v>0</v>
      </c>
      <c r="D130" s="174"/>
      <c r="E130" s="174"/>
      <c r="F130" s="174"/>
      <c r="G130" s="174"/>
      <c r="H130" s="174"/>
    </row>
    <row r="131" spans="1:8">
      <c r="A131" s="172" t="s">
        <v>252</v>
      </c>
      <c r="B131" s="172" t="s">
        <v>253</v>
      </c>
      <c r="C131" s="174">
        <f t="shared" si="4"/>
        <v>0</v>
      </c>
      <c r="D131" s="174"/>
      <c r="E131" s="174"/>
      <c r="F131" s="174"/>
      <c r="G131" s="174"/>
      <c r="H131" s="174"/>
    </row>
    <row r="132" spans="1:8">
      <c r="A132" s="172" t="s">
        <v>254</v>
      </c>
      <c r="B132" s="172" t="s">
        <v>72</v>
      </c>
      <c r="C132" s="174">
        <f t="shared" si="4"/>
        <v>0</v>
      </c>
      <c r="D132" s="174"/>
      <c r="E132" s="174"/>
      <c r="F132" s="174"/>
      <c r="G132" s="174"/>
      <c r="H132" s="174"/>
    </row>
    <row r="133" spans="1:8">
      <c r="A133" s="172" t="s">
        <v>255</v>
      </c>
      <c r="B133" s="172" t="s">
        <v>256</v>
      </c>
      <c r="C133" s="174">
        <f t="shared" si="4"/>
        <v>0</v>
      </c>
      <c r="D133" s="174"/>
      <c r="E133" s="174"/>
      <c r="F133" s="174"/>
      <c r="G133" s="174"/>
      <c r="H133" s="174"/>
    </row>
    <row r="134" spans="1:8">
      <c r="A134" s="172" t="s">
        <v>257</v>
      </c>
      <c r="B134" s="173" t="s">
        <v>258</v>
      </c>
      <c r="C134" s="174">
        <f t="shared" si="4"/>
        <v>127</v>
      </c>
      <c r="D134" s="174">
        <f>SUM(D135:D140)</f>
        <v>127</v>
      </c>
      <c r="E134" s="174">
        <f>SUM(E135:E140)</f>
        <v>0</v>
      </c>
      <c r="F134" s="174">
        <f>SUM(F135:F140)</f>
        <v>0</v>
      </c>
      <c r="G134" s="174">
        <f>SUM(G135:G140)</f>
        <v>0</v>
      </c>
      <c r="H134" s="174">
        <f>SUM(H135:H140)</f>
        <v>0</v>
      </c>
    </row>
    <row r="135" spans="1:8">
      <c r="A135" s="172" t="s">
        <v>259</v>
      </c>
      <c r="B135" s="172" t="s">
        <v>54</v>
      </c>
      <c r="C135" s="174">
        <f t="shared" si="4"/>
        <v>104</v>
      </c>
      <c r="D135" s="174">
        <v>104</v>
      </c>
      <c r="E135" s="174"/>
      <c r="F135" s="174"/>
      <c r="G135" s="174"/>
      <c r="H135" s="174"/>
    </row>
    <row r="136" spans="1:8">
      <c r="A136" s="172" t="s">
        <v>260</v>
      </c>
      <c r="B136" s="172" t="s">
        <v>56</v>
      </c>
      <c r="C136" s="174">
        <f t="shared" si="4"/>
        <v>0</v>
      </c>
      <c r="D136" s="174"/>
      <c r="E136" s="174"/>
      <c r="F136" s="174"/>
      <c r="G136" s="174"/>
      <c r="H136" s="174"/>
    </row>
    <row r="137" spans="1:8">
      <c r="A137" s="172" t="s">
        <v>261</v>
      </c>
      <c r="B137" s="172" t="s">
        <v>58</v>
      </c>
      <c r="C137" s="174">
        <f t="shared" si="4"/>
        <v>0</v>
      </c>
      <c r="D137" s="174"/>
      <c r="E137" s="174"/>
      <c r="F137" s="174"/>
      <c r="G137" s="174"/>
      <c r="H137" s="174"/>
    </row>
    <row r="138" spans="1:8">
      <c r="A138" s="172" t="s">
        <v>262</v>
      </c>
      <c r="B138" s="172" t="s">
        <v>263</v>
      </c>
      <c r="C138" s="174">
        <f t="shared" si="4"/>
        <v>23</v>
      </c>
      <c r="D138" s="174">
        <v>23</v>
      </c>
      <c r="E138" s="174"/>
      <c r="F138" s="174"/>
      <c r="G138" s="174"/>
      <c r="H138" s="174"/>
    </row>
    <row r="139" spans="1:8">
      <c r="A139" s="172" t="s">
        <v>264</v>
      </c>
      <c r="B139" s="172" t="s">
        <v>72</v>
      </c>
      <c r="C139" s="174">
        <f t="shared" si="4"/>
        <v>0</v>
      </c>
      <c r="D139" s="174"/>
      <c r="E139" s="174"/>
      <c r="F139" s="174"/>
      <c r="G139" s="174"/>
      <c r="H139" s="174"/>
    </row>
    <row r="140" spans="1:8">
      <c r="A140" s="172" t="s">
        <v>265</v>
      </c>
      <c r="B140" s="172" t="s">
        <v>266</v>
      </c>
      <c r="C140" s="174">
        <f t="shared" si="4"/>
        <v>0</v>
      </c>
      <c r="D140" s="174"/>
      <c r="E140" s="174"/>
      <c r="F140" s="174"/>
      <c r="G140" s="174"/>
      <c r="H140" s="174"/>
    </row>
    <row r="141" spans="1:8">
      <c r="A141" s="172" t="s">
        <v>267</v>
      </c>
      <c r="B141" s="173" t="s">
        <v>268</v>
      </c>
      <c r="C141" s="174">
        <f t="shared" si="4"/>
        <v>0</v>
      </c>
      <c r="D141" s="174">
        <f>SUM(D142:D148)</f>
        <v>0</v>
      </c>
      <c r="E141" s="174">
        <f>SUM(E142:E148)</f>
        <v>0</v>
      </c>
      <c r="F141" s="174">
        <f>SUM(F142:F148)</f>
        <v>0</v>
      </c>
      <c r="G141" s="174">
        <f>SUM(G142:G148)</f>
        <v>0</v>
      </c>
      <c r="H141" s="174">
        <f>SUM(H142:H148)</f>
        <v>0</v>
      </c>
    </row>
    <row r="142" spans="1:8">
      <c r="A142" s="172" t="s">
        <v>269</v>
      </c>
      <c r="B142" s="172" t="s">
        <v>54</v>
      </c>
      <c r="C142" s="174">
        <f t="shared" si="4"/>
        <v>0</v>
      </c>
      <c r="D142" s="174"/>
      <c r="E142" s="174"/>
      <c r="F142" s="174"/>
      <c r="G142" s="174"/>
      <c r="H142" s="174"/>
    </row>
    <row r="143" spans="1:8">
      <c r="A143" s="172" t="s">
        <v>270</v>
      </c>
      <c r="B143" s="172" t="s">
        <v>56</v>
      </c>
      <c r="C143" s="174">
        <f t="shared" si="4"/>
        <v>0</v>
      </c>
      <c r="D143" s="174"/>
      <c r="E143" s="174"/>
      <c r="F143" s="174"/>
      <c r="G143" s="174"/>
      <c r="H143" s="174"/>
    </row>
    <row r="144" spans="1:8">
      <c r="A144" s="172" t="s">
        <v>271</v>
      </c>
      <c r="B144" s="172" t="s">
        <v>58</v>
      </c>
      <c r="C144" s="174">
        <f t="shared" si="4"/>
        <v>0</v>
      </c>
      <c r="D144" s="174"/>
      <c r="E144" s="174"/>
      <c r="F144" s="174"/>
      <c r="G144" s="174"/>
      <c r="H144" s="174"/>
    </row>
    <row r="145" spans="1:8">
      <c r="A145" s="172" t="s">
        <v>272</v>
      </c>
      <c r="B145" s="172" t="s">
        <v>273</v>
      </c>
      <c r="C145" s="174">
        <f t="shared" si="4"/>
        <v>0</v>
      </c>
      <c r="D145" s="174"/>
      <c r="E145" s="174"/>
      <c r="F145" s="174"/>
      <c r="G145" s="174"/>
      <c r="H145" s="174"/>
    </row>
    <row r="146" spans="1:8">
      <c r="A146" s="172" t="s">
        <v>274</v>
      </c>
      <c r="B146" s="172" t="s">
        <v>275</v>
      </c>
      <c r="C146" s="174">
        <f t="shared" si="4"/>
        <v>0</v>
      </c>
      <c r="D146" s="174"/>
      <c r="E146" s="174"/>
      <c r="F146" s="174"/>
      <c r="G146" s="174"/>
      <c r="H146" s="174"/>
    </row>
    <row r="147" spans="1:8">
      <c r="A147" s="172" t="s">
        <v>276</v>
      </c>
      <c r="B147" s="172" t="s">
        <v>72</v>
      </c>
      <c r="C147" s="174">
        <f t="shared" si="4"/>
        <v>0</v>
      </c>
      <c r="D147" s="174"/>
      <c r="E147" s="174"/>
      <c r="F147" s="174"/>
      <c r="G147" s="174"/>
      <c r="H147" s="174"/>
    </row>
    <row r="148" spans="1:8">
      <c r="A148" s="172" t="s">
        <v>277</v>
      </c>
      <c r="B148" s="172" t="s">
        <v>278</v>
      </c>
      <c r="C148" s="174">
        <f t="shared" si="4"/>
        <v>0</v>
      </c>
      <c r="D148" s="174"/>
      <c r="E148" s="174"/>
      <c r="F148" s="174"/>
      <c r="G148" s="174"/>
      <c r="H148" s="174"/>
    </row>
    <row r="149" spans="1:8">
      <c r="A149" s="172" t="s">
        <v>279</v>
      </c>
      <c r="B149" s="173" t="s">
        <v>280</v>
      </c>
      <c r="C149" s="174">
        <f t="shared" si="4"/>
        <v>94</v>
      </c>
      <c r="D149" s="174">
        <f>SUM(D150:D154)</f>
        <v>94</v>
      </c>
      <c r="E149" s="174">
        <f>SUM(E150:E154)</f>
        <v>0</v>
      </c>
      <c r="F149" s="174">
        <f>SUM(F150:F154)</f>
        <v>0</v>
      </c>
      <c r="G149" s="174">
        <f>SUM(G150:G154)</f>
        <v>0</v>
      </c>
      <c r="H149" s="174">
        <f>SUM(H150:H154)</f>
        <v>0</v>
      </c>
    </row>
    <row r="150" spans="1:8">
      <c r="A150" s="172" t="s">
        <v>281</v>
      </c>
      <c r="B150" s="172" t="s">
        <v>54</v>
      </c>
      <c r="C150" s="174">
        <f t="shared" si="4"/>
        <v>71</v>
      </c>
      <c r="D150" s="174">
        <v>71</v>
      </c>
      <c r="E150" s="174"/>
      <c r="F150" s="174"/>
      <c r="G150" s="174"/>
      <c r="H150" s="174"/>
    </row>
    <row r="151" spans="1:8">
      <c r="A151" s="172" t="s">
        <v>282</v>
      </c>
      <c r="B151" s="172" t="s">
        <v>56</v>
      </c>
      <c r="C151" s="174">
        <f t="shared" si="4"/>
        <v>0</v>
      </c>
      <c r="D151" s="174"/>
      <c r="E151" s="174"/>
      <c r="F151" s="174"/>
      <c r="G151" s="174"/>
      <c r="H151" s="174"/>
    </row>
    <row r="152" spans="1:8">
      <c r="A152" s="172" t="s">
        <v>283</v>
      </c>
      <c r="B152" s="172" t="s">
        <v>58</v>
      </c>
      <c r="C152" s="174">
        <f t="shared" si="4"/>
        <v>0</v>
      </c>
      <c r="D152" s="174"/>
      <c r="E152" s="174"/>
      <c r="F152" s="174"/>
      <c r="G152" s="174"/>
      <c r="H152" s="174"/>
    </row>
    <row r="153" spans="1:8">
      <c r="A153" s="172" t="s">
        <v>284</v>
      </c>
      <c r="B153" s="172" t="s">
        <v>285</v>
      </c>
      <c r="C153" s="174">
        <f t="shared" si="4"/>
        <v>23</v>
      </c>
      <c r="D153" s="174">
        <v>23</v>
      </c>
      <c r="E153" s="174"/>
      <c r="F153" s="174"/>
      <c r="G153" s="174"/>
      <c r="H153" s="174"/>
    </row>
    <row r="154" spans="1:8">
      <c r="A154" s="172" t="s">
        <v>286</v>
      </c>
      <c r="B154" s="172" t="s">
        <v>287</v>
      </c>
      <c r="C154" s="174">
        <f t="shared" si="4"/>
        <v>0</v>
      </c>
      <c r="D154" s="174"/>
      <c r="E154" s="174"/>
      <c r="F154" s="174"/>
      <c r="G154" s="174"/>
      <c r="H154" s="174"/>
    </row>
    <row r="155" spans="1:8">
      <c r="A155" s="172" t="s">
        <v>288</v>
      </c>
      <c r="B155" s="173" t="s">
        <v>289</v>
      </c>
      <c r="C155" s="174">
        <f t="shared" si="4"/>
        <v>73</v>
      </c>
      <c r="D155" s="174">
        <f>SUM(D156:D161)</f>
        <v>73</v>
      </c>
      <c r="E155" s="174">
        <f>SUM(E156:E161)</f>
        <v>0</v>
      </c>
      <c r="F155" s="174">
        <f>SUM(F156:F161)</f>
        <v>0</v>
      </c>
      <c r="G155" s="174">
        <f>SUM(G156:G161)</f>
        <v>0</v>
      </c>
      <c r="H155" s="174">
        <f>SUM(H156:H161)</f>
        <v>0</v>
      </c>
    </row>
    <row r="156" spans="1:8">
      <c r="A156" s="172" t="s">
        <v>290</v>
      </c>
      <c r="B156" s="172" t="s">
        <v>54</v>
      </c>
      <c r="C156" s="174">
        <f t="shared" si="4"/>
        <v>70</v>
      </c>
      <c r="D156" s="174">
        <v>70</v>
      </c>
      <c r="E156" s="174"/>
      <c r="F156" s="174"/>
      <c r="G156" s="174"/>
      <c r="H156" s="174"/>
    </row>
    <row r="157" spans="1:8">
      <c r="A157" s="172" t="s">
        <v>291</v>
      </c>
      <c r="B157" s="172" t="s">
        <v>56</v>
      </c>
      <c r="C157" s="174">
        <f t="shared" si="4"/>
        <v>0</v>
      </c>
      <c r="D157" s="174"/>
      <c r="E157" s="174"/>
      <c r="F157" s="174"/>
      <c r="G157" s="174"/>
      <c r="H157" s="174"/>
    </row>
    <row r="158" spans="1:8">
      <c r="A158" s="172" t="s">
        <v>292</v>
      </c>
      <c r="B158" s="172" t="s">
        <v>58</v>
      </c>
      <c r="C158" s="174">
        <f t="shared" si="4"/>
        <v>0</v>
      </c>
      <c r="D158" s="174"/>
      <c r="E158" s="174"/>
      <c r="F158" s="174"/>
      <c r="G158" s="174"/>
      <c r="H158" s="174"/>
    </row>
    <row r="159" spans="1:8">
      <c r="A159" s="172" t="s">
        <v>293</v>
      </c>
      <c r="B159" s="172" t="s">
        <v>85</v>
      </c>
      <c r="C159" s="174">
        <f t="shared" si="4"/>
        <v>3</v>
      </c>
      <c r="D159" s="174">
        <v>3</v>
      </c>
      <c r="E159" s="174"/>
      <c r="F159" s="174"/>
      <c r="G159" s="174"/>
      <c r="H159" s="174"/>
    </row>
    <row r="160" spans="1:8">
      <c r="A160" s="172" t="s">
        <v>294</v>
      </c>
      <c r="B160" s="172" t="s">
        <v>72</v>
      </c>
      <c r="C160" s="174">
        <f t="shared" si="4"/>
        <v>0</v>
      </c>
      <c r="D160" s="174"/>
      <c r="E160" s="174"/>
      <c r="F160" s="174"/>
      <c r="G160" s="174"/>
      <c r="H160" s="174"/>
    </row>
    <row r="161" spans="1:8">
      <c r="A161" s="172" t="s">
        <v>295</v>
      </c>
      <c r="B161" s="172" t="s">
        <v>296</v>
      </c>
      <c r="C161" s="174">
        <f t="shared" si="4"/>
        <v>0</v>
      </c>
      <c r="D161" s="174"/>
      <c r="E161" s="174"/>
      <c r="F161" s="174"/>
      <c r="G161" s="174"/>
      <c r="H161" s="174"/>
    </row>
    <row r="162" spans="1:8">
      <c r="A162" s="172" t="s">
        <v>297</v>
      </c>
      <c r="B162" s="173" t="s">
        <v>298</v>
      </c>
      <c r="C162" s="174">
        <f t="shared" si="4"/>
        <v>167</v>
      </c>
      <c r="D162" s="174">
        <f>SUM(D163:D168)</f>
        <v>167</v>
      </c>
      <c r="E162" s="174">
        <f>SUM(E163:E168)</f>
        <v>0</v>
      </c>
      <c r="F162" s="174">
        <f>SUM(F163:F168)</f>
        <v>0</v>
      </c>
      <c r="G162" s="174">
        <f>SUM(G163:G168)</f>
        <v>0</v>
      </c>
      <c r="H162" s="174">
        <f>SUM(H163:H168)</f>
        <v>0</v>
      </c>
    </row>
    <row r="163" spans="1:8">
      <c r="A163" s="172" t="s">
        <v>299</v>
      </c>
      <c r="B163" s="172" t="s">
        <v>54</v>
      </c>
      <c r="C163" s="174">
        <f t="shared" si="4"/>
        <v>111</v>
      </c>
      <c r="D163" s="174">
        <v>111</v>
      </c>
      <c r="E163" s="174"/>
      <c r="F163" s="174"/>
      <c r="G163" s="174"/>
      <c r="H163" s="174"/>
    </row>
    <row r="164" spans="1:8">
      <c r="A164" s="172" t="s">
        <v>300</v>
      </c>
      <c r="B164" s="172" t="s">
        <v>56</v>
      </c>
      <c r="C164" s="174">
        <f t="shared" si="4"/>
        <v>34</v>
      </c>
      <c r="D164" s="174">
        <v>34</v>
      </c>
      <c r="E164" s="174"/>
      <c r="F164" s="174"/>
      <c r="G164" s="174"/>
      <c r="H164" s="174"/>
    </row>
    <row r="165" spans="1:8">
      <c r="A165" s="172" t="s">
        <v>301</v>
      </c>
      <c r="B165" s="172" t="s">
        <v>58</v>
      </c>
      <c r="C165" s="174">
        <f t="shared" si="4"/>
        <v>0</v>
      </c>
      <c r="D165" s="174"/>
      <c r="E165" s="174"/>
      <c r="F165" s="174"/>
      <c r="G165" s="174"/>
      <c r="H165" s="174"/>
    </row>
    <row r="166" spans="1:8">
      <c r="A166" s="172">
        <v>2012906</v>
      </c>
      <c r="B166" s="172" t="s">
        <v>302</v>
      </c>
      <c r="C166" s="174">
        <f t="shared" si="4"/>
        <v>0</v>
      </c>
      <c r="D166" s="174"/>
      <c r="E166" s="174"/>
      <c r="F166" s="174"/>
      <c r="G166" s="174"/>
      <c r="H166" s="174"/>
    </row>
    <row r="167" spans="1:8">
      <c r="A167" s="172" t="s">
        <v>303</v>
      </c>
      <c r="B167" s="172" t="s">
        <v>72</v>
      </c>
      <c r="C167" s="174">
        <f t="shared" si="4"/>
        <v>0</v>
      </c>
      <c r="D167" s="174"/>
      <c r="E167" s="174"/>
      <c r="F167" s="174"/>
      <c r="G167" s="174"/>
      <c r="H167" s="174"/>
    </row>
    <row r="168" spans="1:8">
      <c r="A168" s="172" t="s">
        <v>304</v>
      </c>
      <c r="B168" s="172" t="s">
        <v>305</v>
      </c>
      <c r="C168" s="174">
        <f t="shared" si="4"/>
        <v>22</v>
      </c>
      <c r="D168" s="174">
        <v>22</v>
      </c>
      <c r="E168" s="174"/>
      <c r="F168" s="174"/>
      <c r="G168" s="174"/>
      <c r="H168" s="174"/>
    </row>
    <row r="169" spans="1:8">
      <c r="A169" s="172" t="s">
        <v>306</v>
      </c>
      <c r="B169" s="173" t="s">
        <v>307</v>
      </c>
      <c r="C169" s="174">
        <f t="shared" si="4"/>
        <v>860</v>
      </c>
      <c r="D169" s="174">
        <f>SUM(D170:D175)</f>
        <v>860</v>
      </c>
      <c r="E169" s="174">
        <f>SUM(E170:E175)</f>
        <v>0</v>
      </c>
      <c r="F169" s="174">
        <f>SUM(F170:F175)</f>
        <v>0</v>
      </c>
      <c r="G169" s="174">
        <f>SUM(G170:G175)</f>
        <v>0</v>
      </c>
      <c r="H169" s="174">
        <f>SUM(H170:H175)</f>
        <v>0</v>
      </c>
    </row>
    <row r="170" spans="1:8">
      <c r="A170" s="172" t="s">
        <v>308</v>
      </c>
      <c r="B170" s="172" t="s">
        <v>54</v>
      </c>
      <c r="C170" s="174">
        <f t="shared" si="4"/>
        <v>384</v>
      </c>
      <c r="D170" s="174">
        <v>384</v>
      </c>
      <c r="E170" s="174"/>
      <c r="F170" s="174"/>
      <c r="G170" s="174"/>
      <c r="H170" s="174"/>
    </row>
    <row r="171" spans="1:8">
      <c r="A171" s="172" t="s">
        <v>309</v>
      </c>
      <c r="B171" s="172" t="s">
        <v>56</v>
      </c>
      <c r="C171" s="174">
        <f t="shared" si="4"/>
        <v>50</v>
      </c>
      <c r="D171" s="174">
        <v>50</v>
      </c>
      <c r="E171" s="174"/>
      <c r="F171" s="174"/>
      <c r="G171" s="174"/>
      <c r="H171" s="174"/>
    </row>
    <row r="172" spans="1:8">
      <c r="A172" s="172" t="s">
        <v>310</v>
      </c>
      <c r="B172" s="172" t="s">
        <v>58</v>
      </c>
      <c r="C172" s="174">
        <f t="shared" si="4"/>
        <v>364</v>
      </c>
      <c r="D172" s="174">
        <v>364</v>
      </c>
      <c r="E172" s="174"/>
      <c r="F172" s="174"/>
      <c r="G172" s="174"/>
      <c r="H172" s="174"/>
    </row>
    <row r="173" spans="1:8">
      <c r="A173" s="172" t="s">
        <v>311</v>
      </c>
      <c r="B173" s="172" t="s">
        <v>312</v>
      </c>
      <c r="C173" s="174">
        <f t="shared" si="4"/>
        <v>0</v>
      </c>
      <c r="D173" s="174"/>
      <c r="E173" s="174"/>
      <c r="F173" s="174"/>
      <c r="G173" s="174"/>
      <c r="H173" s="174"/>
    </row>
    <row r="174" spans="1:8">
      <c r="A174" s="172" t="s">
        <v>313</v>
      </c>
      <c r="B174" s="172" t="s">
        <v>72</v>
      </c>
      <c r="C174" s="174">
        <f t="shared" si="4"/>
        <v>62</v>
      </c>
      <c r="D174" s="174">
        <v>62</v>
      </c>
      <c r="E174" s="174"/>
      <c r="F174" s="174"/>
      <c r="G174" s="174"/>
      <c r="H174" s="174"/>
    </row>
    <row r="175" spans="1:8">
      <c r="A175" s="172" t="s">
        <v>314</v>
      </c>
      <c r="B175" s="172" t="s">
        <v>315</v>
      </c>
      <c r="C175" s="174">
        <f t="shared" si="4"/>
        <v>0</v>
      </c>
      <c r="D175" s="174"/>
      <c r="E175" s="174"/>
      <c r="F175" s="174"/>
      <c r="G175" s="174"/>
      <c r="H175" s="174"/>
    </row>
    <row r="176" spans="1:8">
      <c r="A176" s="172" t="s">
        <v>316</v>
      </c>
      <c r="B176" s="173" t="s">
        <v>317</v>
      </c>
      <c r="C176" s="174">
        <f t="shared" si="4"/>
        <v>489</v>
      </c>
      <c r="D176" s="174">
        <f>SUM(D177:D182)</f>
        <v>489</v>
      </c>
      <c r="E176" s="174">
        <f>SUM(E177:E182)</f>
        <v>0</v>
      </c>
      <c r="F176" s="174">
        <f>SUM(F177:F182)</f>
        <v>0</v>
      </c>
      <c r="G176" s="174">
        <f>SUM(G177:G182)</f>
        <v>0</v>
      </c>
      <c r="H176" s="174">
        <f>SUM(H177:H182)</f>
        <v>0</v>
      </c>
    </row>
    <row r="177" spans="1:8">
      <c r="A177" s="172" t="s">
        <v>318</v>
      </c>
      <c r="B177" s="172" t="s">
        <v>54</v>
      </c>
      <c r="C177" s="174">
        <f t="shared" si="4"/>
        <v>166</v>
      </c>
      <c r="D177" s="174">
        <v>166</v>
      </c>
      <c r="E177" s="174"/>
      <c r="F177" s="174"/>
      <c r="G177" s="174"/>
      <c r="H177" s="174"/>
    </row>
    <row r="178" spans="1:8">
      <c r="A178" s="172" t="s">
        <v>319</v>
      </c>
      <c r="B178" s="172" t="s">
        <v>56</v>
      </c>
      <c r="C178" s="174">
        <f t="shared" si="4"/>
        <v>0</v>
      </c>
      <c r="D178" s="174"/>
      <c r="E178" s="174"/>
      <c r="F178" s="174"/>
      <c r="G178" s="174"/>
      <c r="H178" s="174"/>
    </row>
    <row r="179" spans="1:8">
      <c r="A179" s="172" t="s">
        <v>320</v>
      </c>
      <c r="B179" s="172" t="s">
        <v>58</v>
      </c>
      <c r="C179" s="174">
        <f t="shared" si="4"/>
        <v>0</v>
      </c>
      <c r="D179" s="174"/>
      <c r="E179" s="174"/>
      <c r="F179" s="174"/>
      <c r="G179" s="174"/>
      <c r="H179" s="174"/>
    </row>
    <row r="180" spans="1:8">
      <c r="A180" s="172">
        <v>2013204</v>
      </c>
      <c r="B180" s="172" t="s">
        <v>321</v>
      </c>
      <c r="C180" s="174">
        <f t="shared" si="4"/>
        <v>0</v>
      </c>
      <c r="D180" s="174"/>
      <c r="E180" s="174"/>
      <c r="F180" s="174"/>
      <c r="G180" s="174"/>
      <c r="H180" s="174"/>
    </row>
    <row r="181" spans="1:8">
      <c r="A181" s="172" t="s">
        <v>322</v>
      </c>
      <c r="B181" s="172" t="s">
        <v>72</v>
      </c>
      <c r="C181" s="174">
        <f t="shared" si="4"/>
        <v>0</v>
      </c>
      <c r="D181" s="174"/>
      <c r="E181" s="174"/>
      <c r="F181" s="174"/>
      <c r="G181" s="174"/>
      <c r="H181" s="174"/>
    </row>
    <row r="182" spans="1:8">
      <c r="A182" s="172" t="s">
        <v>323</v>
      </c>
      <c r="B182" s="172" t="s">
        <v>324</v>
      </c>
      <c r="C182" s="174">
        <f t="shared" si="4"/>
        <v>323</v>
      </c>
      <c r="D182" s="174">
        <v>323</v>
      </c>
      <c r="E182" s="174"/>
      <c r="F182" s="174"/>
      <c r="G182" s="174"/>
      <c r="H182" s="174"/>
    </row>
    <row r="183" spans="1:8">
      <c r="A183" s="172" t="s">
        <v>325</v>
      </c>
      <c r="B183" s="173" t="s">
        <v>326</v>
      </c>
      <c r="C183" s="174">
        <f t="shared" si="4"/>
        <v>361</v>
      </c>
      <c r="D183" s="174">
        <f>SUM(D184:D189)</f>
        <v>361</v>
      </c>
      <c r="E183" s="174">
        <f>SUM(E184:E189)</f>
        <v>0</v>
      </c>
      <c r="F183" s="174">
        <f>SUM(F184:F189)</f>
        <v>0</v>
      </c>
      <c r="G183" s="174">
        <f>SUM(G184:G189)</f>
        <v>0</v>
      </c>
      <c r="H183" s="174">
        <f>SUM(H184:H189)</f>
        <v>0</v>
      </c>
    </row>
    <row r="184" spans="1:8">
      <c r="A184" s="172" t="s">
        <v>327</v>
      </c>
      <c r="B184" s="172" t="s">
        <v>54</v>
      </c>
      <c r="C184" s="174">
        <f t="shared" ref="C184:C247" si="5">D184+E184+F184+G184+H184</f>
        <v>112</v>
      </c>
      <c r="D184" s="174">
        <v>112</v>
      </c>
      <c r="E184" s="174"/>
      <c r="F184" s="174"/>
      <c r="G184" s="174"/>
      <c r="H184" s="174"/>
    </row>
    <row r="185" spans="1:8">
      <c r="A185" s="172" t="s">
        <v>328</v>
      </c>
      <c r="B185" s="172" t="s">
        <v>56</v>
      </c>
      <c r="C185" s="174">
        <f t="shared" si="5"/>
        <v>146</v>
      </c>
      <c r="D185" s="174">
        <v>146</v>
      </c>
      <c r="E185" s="174"/>
      <c r="F185" s="174"/>
      <c r="G185" s="174"/>
      <c r="H185" s="174"/>
    </row>
    <row r="186" spans="1:8">
      <c r="A186" s="172" t="s">
        <v>329</v>
      </c>
      <c r="B186" s="172" t="s">
        <v>58</v>
      </c>
      <c r="C186" s="174">
        <f t="shared" si="5"/>
        <v>0</v>
      </c>
      <c r="D186" s="174"/>
      <c r="E186" s="174"/>
      <c r="F186" s="174"/>
      <c r="G186" s="174"/>
      <c r="H186" s="174"/>
    </row>
    <row r="187" spans="1:8">
      <c r="A187" s="172" t="s">
        <v>330</v>
      </c>
      <c r="B187" s="172" t="s">
        <v>331</v>
      </c>
      <c r="C187" s="174">
        <f t="shared" si="5"/>
        <v>0</v>
      </c>
      <c r="D187" s="174"/>
      <c r="E187" s="174"/>
      <c r="F187" s="174"/>
      <c r="G187" s="174"/>
      <c r="H187" s="174"/>
    </row>
    <row r="188" spans="1:8">
      <c r="A188" s="172" t="s">
        <v>332</v>
      </c>
      <c r="B188" s="172" t="s">
        <v>72</v>
      </c>
      <c r="C188" s="174">
        <f t="shared" si="5"/>
        <v>94</v>
      </c>
      <c r="D188" s="174">
        <v>94</v>
      </c>
      <c r="E188" s="174"/>
      <c r="F188" s="174"/>
      <c r="G188" s="174"/>
      <c r="H188" s="174"/>
    </row>
    <row r="189" spans="1:8">
      <c r="A189" s="172" t="s">
        <v>333</v>
      </c>
      <c r="B189" s="172" t="s">
        <v>334</v>
      </c>
      <c r="C189" s="174">
        <f t="shared" si="5"/>
        <v>9</v>
      </c>
      <c r="D189" s="174">
        <v>9</v>
      </c>
      <c r="E189" s="174"/>
      <c r="F189" s="174"/>
      <c r="G189" s="174"/>
      <c r="H189" s="174"/>
    </row>
    <row r="190" spans="1:8">
      <c r="A190" s="172" t="s">
        <v>335</v>
      </c>
      <c r="B190" s="173" t="s">
        <v>336</v>
      </c>
      <c r="C190" s="174">
        <f t="shared" si="5"/>
        <v>110</v>
      </c>
      <c r="D190" s="174">
        <f>SUM(D191:D197)</f>
        <v>110</v>
      </c>
      <c r="E190" s="174">
        <f>SUM(E191:E197)</f>
        <v>0</v>
      </c>
      <c r="F190" s="174">
        <f>SUM(F191:F197)</f>
        <v>0</v>
      </c>
      <c r="G190" s="174">
        <f>SUM(G191:G197)</f>
        <v>0</v>
      </c>
      <c r="H190" s="174">
        <f>SUM(H191:H197)</f>
        <v>0</v>
      </c>
    </row>
    <row r="191" spans="1:8">
      <c r="A191" s="172" t="s">
        <v>337</v>
      </c>
      <c r="B191" s="172" t="s">
        <v>54</v>
      </c>
      <c r="C191" s="174">
        <f t="shared" si="5"/>
        <v>70</v>
      </c>
      <c r="D191" s="174">
        <v>70</v>
      </c>
      <c r="E191" s="174"/>
      <c r="F191" s="174"/>
      <c r="G191" s="174"/>
      <c r="H191" s="174"/>
    </row>
    <row r="192" spans="1:8">
      <c r="A192" s="172" t="s">
        <v>338</v>
      </c>
      <c r="B192" s="172" t="s">
        <v>56</v>
      </c>
      <c r="C192" s="174">
        <f t="shared" si="5"/>
        <v>12</v>
      </c>
      <c r="D192" s="174">
        <v>12</v>
      </c>
      <c r="E192" s="174"/>
      <c r="F192" s="174"/>
      <c r="G192" s="174"/>
      <c r="H192" s="174"/>
    </row>
    <row r="193" spans="1:8">
      <c r="A193" s="172" t="s">
        <v>339</v>
      </c>
      <c r="B193" s="172" t="s">
        <v>58</v>
      </c>
      <c r="C193" s="174">
        <f t="shared" si="5"/>
        <v>0</v>
      </c>
      <c r="D193" s="174"/>
      <c r="E193" s="174"/>
      <c r="F193" s="174"/>
      <c r="G193" s="174"/>
      <c r="H193" s="174"/>
    </row>
    <row r="194" spans="1:8">
      <c r="A194" s="172" t="s">
        <v>340</v>
      </c>
      <c r="B194" s="172" t="s">
        <v>341</v>
      </c>
      <c r="C194" s="174">
        <f t="shared" si="5"/>
        <v>2</v>
      </c>
      <c r="D194" s="174">
        <v>2</v>
      </c>
      <c r="E194" s="174"/>
      <c r="F194" s="174"/>
      <c r="G194" s="174"/>
      <c r="H194" s="174"/>
    </row>
    <row r="195" spans="1:8">
      <c r="A195" s="172" t="s">
        <v>342</v>
      </c>
      <c r="B195" s="172" t="s">
        <v>343</v>
      </c>
      <c r="C195" s="174">
        <f t="shared" si="5"/>
        <v>0</v>
      </c>
      <c r="D195" s="174"/>
      <c r="E195" s="174"/>
      <c r="F195" s="174"/>
      <c r="G195" s="174"/>
      <c r="H195" s="174"/>
    </row>
    <row r="196" spans="1:8">
      <c r="A196" s="172" t="s">
        <v>344</v>
      </c>
      <c r="B196" s="172" t="s">
        <v>72</v>
      </c>
      <c r="C196" s="174">
        <f t="shared" si="5"/>
        <v>26</v>
      </c>
      <c r="D196" s="174">
        <v>26</v>
      </c>
      <c r="E196" s="174"/>
      <c r="F196" s="174"/>
      <c r="G196" s="174"/>
      <c r="H196" s="174"/>
    </row>
    <row r="197" spans="1:8">
      <c r="A197" s="172" t="s">
        <v>345</v>
      </c>
      <c r="B197" s="172" t="s">
        <v>346</v>
      </c>
      <c r="C197" s="174">
        <f t="shared" si="5"/>
        <v>0</v>
      </c>
      <c r="D197" s="174"/>
      <c r="E197" s="174"/>
      <c r="F197" s="174"/>
      <c r="G197" s="174"/>
      <c r="H197" s="174"/>
    </row>
    <row r="198" spans="1:8">
      <c r="A198" s="172" t="s">
        <v>347</v>
      </c>
      <c r="B198" s="173" t="s">
        <v>348</v>
      </c>
      <c r="C198" s="174">
        <f t="shared" si="5"/>
        <v>0</v>
      </c>
      <c r="D198" s="174">
        <f>SUM(D199:D203)</f>
        <v>0</v>
      </c>
      <c r="E198" s="174">
        <f>SUM(E199:E203)</f>
        <v>0</v>
      </c>
      <c r="F198" s="174">
        <f>SUM(F199:F203)</f>
        <v>0</v>
      </c>
      <c r="G198" s="174">
        <f>SUM(G199:G203)</f>
        <v>0</v>
      </c>
      <c r="H198" s="174">
        <f>SUM(H199:H203)</f>
        <v>0</v>
      </c>
    </row>
    <row r="199" spans="1:8">
      <c r="A199" s="172" t="s">
        <v>349</v>
      </c>
      <c r="B199" s="172" t="s">
        <v>54</v>
      </c>
      <c r="C199" s="174">
        <f t="shared" si="5"/>
        <v>0</v>
      </c>
      <c r="D199" s="174"/>
      <c r="E199" s="174"/>
      <c r="F199" s="174"/>
      <c r="G199" s="174"/>
      <c r="H199" s="174"/>
    </row>
    <row r="200" spans="1:8">
      <c r="A200" s="172" t="s">
        <v>350</v>
      </c>
      <c r="B200" s="172" t="s">
        <v>56</v>
      </c>
      <c r="C200" s="174">
        <f t="shared" si="5"/>
        <v>0</v>
      </c>
      <c r="D200" s="174"/>
      <c r="E200" s="174"/>
      <c r="F200" s="174"/>
      <c r="G200" s="174"/>
      <c r="H200" s="174"/>
    </row>
    <row r="201" spans="1:8">
      <c r="A201" s="172" t="s">
        <v>351</v>
      </c>
      <c r="B201" s="172" t="s">
        <v>58</v>
      </c>
      <c r="C201" s="174">
        <f t="shared" si="5"/>
        <v>0</v>
      </c>
      <c r="D201" s="174"/>
      <c r="E201" s="174"/>
      <c r="F201" s="174"/>
      <c r="G201" s="174"/>
      <c r="H201" s="174"/>
    </row>
    <row r="202" spans="1:8">
      <c r="A202" s="172" t="s">
        <v>352</v>
      </c>
      <c r="B202" s="172" t="s">
        <v>72</v>
      </c>
      <c r="C202" s="174">
        <f t="shared" si="5"/>
        <v>0</v>
      </c>
      <c r="D202" s="174"/>
      <c r="E202" s="174"/>
      <c r="F202" s="174"/>
      <c r="G202" s="174"/>
      <c r="H202" s="174"/>
    </row>
    <row r="203" spans="1:8">
      <c r="A203" s="172" t="s">
        <v>353</v>
      </c>
      <c r="B203" s="172" t="s">
        <v>354</v>
      </c>
      <c r="C203" s="174">
        <f t="shared" si="5"/>
        <v>0</v>
      </c>
      <c r="D203" s="174"/>
      <c r="E203" s="174"/>
      <c r="F203" s="174"/>
      <c r="G203" s="174"/>
      <c r="H203" s="174"/>
    </row>
    <row r="204" spans="1:8">
      <c r="A204" s="172" t="s">
        <v>355</v>
      </c>
      <c r="B204" s="173" t="s">
        <v>356</v>
      </c>
      <c r="C204" s="174">
        <f t="shared" si="5"/>
        <v>382</v>
      </c>
      <c r="D204" s="174">
        <f>SUM(D205:D209)</f>
        <v>382</v>
      </c>
      <c r="E204" s="174">
        <f>SUM(E205:E209)</f>
        <v>0</v>
      </c>
      <c r="F204" s="174">
        <f>SUM(F205:F209)</f>
        <v>0</v>
      </c>
      <c r="G204" s="174">
        <f>SUM(G205:G209)</f>
        <v>0</v>
      </c>
      <c r="H204" s="174">
        <f>SUM(H205:H209)</f>
        <v>0</v>
      </c>
    </row>
    <row r="205" spans="1:8">
      <c r="A205" s="172" t="s">
        <v>357</v>
      </c>
      <c r="B205" s="172" t="s">
        <v>54</v>
      </c>
      <c r="C205" s="174">
        <f t="shared" si="5"/>
        <v>197</v>
      </c>
      <c r="D205" s="174">
        <v>197</v>
      </c>
      <c r="E205" s="174"/>
      <c r="F205" s="174"/>
      <c r="G205" s="174"/>
      <c r="H205" s="174"/>
    </row>
    <row r="206" spans="1:8">
      <c r="A206" s="172" t="s">
        <v>358</v>
      </c>
      <c r="B206" s="172" t="s">
        <v>56</v>
      </c>
      <c r="C206" s="174">
        <f t="shared" si="5"/>
        <v>185</v>
      </c>
      <c r="D206" s="174">
        <v>185</v>
      </c>
      <c r="E206" s="174"/>
      <c r="F206" s="174"/>
      <c r="G206" s="174"/>
      <c r="H206" s="174"/>
    </row>
    <row r="207" spans="1:8">
      <c r="A207" s="172" t="s">
        <v>359</v>
      </c>
      <c r="B207" s="172" t="s">
        <v>58</v>
      </c>
      <c r="C207" s="174">
        <f t="shared" si="5"/>
        <v>0</v>
      </c>
      <c r="D207" s="174"/>
      <c r="E207" s="174"/>
      <c r="F207" s="174"/>
      <c r="G207" s="174"/>
      <c r="H207" s="174"/>
    </row>
    <row r="208" spans="1:8">
      <c r="A208" s="172" t="s">
        <v>360</v>
      </c>
      <c r="B208" s="172" t="s">
        <v>72</v>
      </c>
      <c r="C208" s="174">
        <f t="shared" si="5"/>
        <v>0</v>
      </c>
      <c r="D208" s="174"/>
      <c r="E208" s="174"/>
      <c r="F208" s="174"/>
      <c r="G208" s="174"/>
      <c r="H208" s="174"/>
    </row>
    <row r="209" spans="1:8">
      <c r="A209" s="172" t="s">
        <v>361</v>
      </c>
      <c r="B209" s="172" t="s">
        <v>362</v>
      </c>
      <c r="C209" s="174">
        <f t="shared" si="5"/>
        <v>0</v>
      </c>
      <c r="D209" s="174"/>
      <c r="E209" s="174"/>
      <c r="F209" s="174"/>
      <c r="G209" s="174"/>
      <c r="H209" s="174"/>
    </row>
    <row r="210" spans="1:8">
      <c r="A210" s="180" t="s">
        <v>363</v>
      </c>
      <c r="B210" s="173" t="s">
        <v>364</v>
      </c>
      <c r="C210" s="174">
        <f t="shared" si="5"/>
        <v>0</v>
      </c>
      <c r="D210" s="174">
        <f>SUM(D211:D216)</f>
        <v>0</v>
      </c>
      <c r="E210" s="174">
        <f>SUM(E211:E216)</f>
        <v>0</v>
      </c>
      <c r="F210" s="174">
        <f>SUM(F211:F216)</f>
        <v>0</v>
      </c>
      <c r="G210" s="174">
        <f>SUM(G211:G216)</f>
        <v>0</v>
      </c>
      <c r="H210" s="174">
        <f>SUM(H211:H216)</f>
        <v>0</v>
      </c>
    </row>
    <row r="211" spans="1:8">
      <c r="A211" s="180" t="s">
        <v>365</v>
      </c>
      <c r="B211" s="180" t="s">
        <v>366</v>
      </c>
      <c r="C211" s="174">
        <f t="shared" si="5"/>
        <v>0</v>
      </c>
      <c r="D211" s="174"/>
      <c r="E211" s="174"/>
      <c r="F211" s="174"/>
      <c r="G211" s="174"/>
      <c r="H211" s="174"/>
    </row>
    <row r="212" spans="1:8">
      <c r="A212" s="180" t="s">
        <v>367</v>
      </c>
      <c r="B212" s="180" t="s">
        <v>368</v>
      </c>
      <c r="C212" s="174">
        <f t="shared" si="5"/>
        <v>0</v>
      </c>
      <c r="D212" s="174"/>
      <c r="E212" s="174"/>
      <c r="F212" s="174"/>
      <c r="G212" s="174"/>
      <c r="H212" s="174"/>
    </row>
    <row r="213" spans="1:8">
      <c r="A213" s="180" t="s">
        <v>369</v>
      </c>
      <c r="B213" s="180" t="s">
        <v>370</v>
      </c>
      <c r="C213" s="174">
        <f t="shared" si="5"/>
        <v>0</v>
      </c>
      <c r="D213" s="174"/>
      <c r="E213" s="174"/>
      <c r="F213" s="174"/>
      <c r="G213" s="174"/>
      <c r="H213" s="174"/>
    </row>
    <row r="214" spans="1:8">
      <c r="A214" s="180" t="s">
        <v>371</v>
      </c>
      <c r="B214" s="180" t="s">
        <v>372</v>
      </c>
      <c r="C214" s="174">
        <f t="shared" si="5"/>
        <v>0</v>
      </c>
      <c r="D214" s="174"/>
      <c r="E214" s="174"/>
      <c r="F214" s="174"/>
      <c r="G214" s="174"/>
      <c r="H214" s="174"/>
    </row>
    <row r="215" spans="1:8">
      <c r="A215" s="180" t="s">
        <v>373</v>
      </c>
      <c r="B215" s="180" t="s">
        <v>374</v>
      </c>
      <c r="C215" s="174">
        <f t="shared" si="5"/>
        <v>0</v>
      </c>
      <c r="D215" s="174"/>
      <c r="E215" s="174"/>
      <c r="F215" s="174"/>
      <c r="G215" s="174"/>
      <c r="H215" s="174"/>
    </row>
    <row r="216" spans="1:8">
      <c r="A216" s="180" t="s">
        <v>375</v>
      </c>
      <c r="B216" s="180" t="s">
        <v>376</v>
      </c>
      <c r="C216" s="174">
        <f t="shared" si="5"/>
        <v>0</v>
      </c>
      <c r="D216" s="174"/>
      <c r="E216" s="174"/>
      <c r="F216" s="174"/>
      <c r="G216" s="174"/>
      <c r="H216" s="174"/>
    </row>
    <row r="217" spans="1:8">
      <c r="A217" s="180" t="s">
        <v>377</v>
      </c>
      <c r="B217" s="173" t="s">
        <v>378</v>
      </c>
      <c r="C217" s="174">
        <f t="shared" si="5"/>
        <v>298</v>
      </c>
      <c r="D217" s="174">
        <f>SUM(D218:D231)</f>
        <v>298</v>
      </c>
      <c r="E217" s="174">
        <f>SUM(E218:E231)</f>
        <v>0</v>
      </c>
      <c r="F217" s="174">
        <f>SUM(F218:F231)</f>
        <v>0</v>
      </c>
      <c r="G217" s="174">
        <f>SUM(G218:G231)</f>
        <v>0</v>
      </c>
      <c r="H217" s="174">
        <f>SUM(H218:H231)</f>
        <v>0</v>
      </c>
    </row>
    <row r="218" spans="1:8">
      <c r="A218" s="180" t="s">
        <v>379</v>
      </c>
      <c r="B218" s="180" t="s">
        <v>54</v>
      </c>
      <c r="C218" s="174">
        <f t="shared" si="5"/>
        <v>256</v>
      </c>
      <c r="D218" s="174">
        <v>256</v>
      </c>
      <c r="E218" s="174"/>
      <c r="F218" s="174"/>
      <c r="G218" s="174"/>
      <c r="H218" s="174"/>
    </row>
    <row r="219" spans="1:8">
      <c r="A219" s="180" t="s">
        <v>380</v>
      </c>
      <c r="B219" s="180" t="s">
        <v>56</v>
      </c>
      <c r="C219" s="174">
        <f t="shared" si="5"/>
        <v>0</v>
      </c>
      <c r="D219" s="174"/>
      <c r="E219" s="174"/>
      <c r="F219" s="174"/>
      <c r="G219" s="174"/>
      <c r="H219" s="174"/>
    </row>
    <row r="220" spans="1:8">
      <c r="A220" s="180" t="s">
        <v>381</v>
      </c>
      <c r="B220" s="180" t="s">
        <v>58</v>
      </c>
      <c r="C220" s="174">
        <f t="shared" si="5"/>
        <v>0</v>
      </c>
      <c r="D220" s="174"/>
      <c r="E220" s="174"/>
      <c r="F220" s="174"/>
      <c r="G220" s="174"/>
      <c r="H220" s="174"/>
    </row>
    <row r="221" spans="1:8">
      <c r="A221" s="180" t="s">
        <v>382</v>
      </c>
      <c r="B221" s="180" t="s">
        <v>383</v>
      </c>
      <c r="C221" s="174">
        <f t="shared" si="5"/>
        <v>0</v>
      </c>
      <c r="D221" s="174"/>
      <c r="E221" s="174"/>
      <c r="F221" s="174"/>
      <c r="G221" s="174"/>
      <c r="H221" s="174"/>
    </row>
    <row r="222" spans="1:8">
      <c r="A222" s="180" t="s">
        <v>384</v>
      </c>
      <c r="B222" s="180" t="s">
        <v>385</v>
      </c>
      <c r="C222" s="174">
        <f t="shared" si="5"/>
        <v>0</v>
      </c>
      <c r="D222" s="174"/>
      <c r="E222" s="174"/>
      <c r="F222" s="174"/>
      <c r="G222" s="174"/>
      <c r="H222" s="174"/>
    </row>
    <row r="223" spans="1:8">
      <c r="A223" s="180" t="s">
        <v>386</v>
      </c>
      <c r="B223" s="180" t="s">
        <v>155</v>
      </c>
      <c r="C223" s="174">
        <f t="shared" si="5"/>
        <v>0</v>
      </c>
      <c r="D223" s="174"/>
      <c r="E223" s="174"/>
      <c r="F223" s="174"/>
      <c r="G223" s="174"/>
      <c r="H223" s="174"/>
    </row>
    <row r="224" spans="1:8">
      <c r="A224" s="180" t="s">
        <v>387</v>
      </c>
      <c r="B224" s="180" t="s">
        <v>388</v>
      </c>
      <c r="C224" s="174">
        <f t="shared" si="5"/>
        <v>0</v>
      </c>
      <c r="D224" s="174"/>
      <c r="E224" s="174"/>
      <c r="F224" s="174"/>
      <c r="G224" s="174"/>
      <c r="H224" s="174"/>
    </row>
    <row r="225" spans="1:8">
      <c r="A225" s="180" t="s">
        <v>389</v>
      </c>
      <c r="B225" s="180" t="s">
        <v>390</v>
      </c>
      <c r="C225" s="174">
        <f t="shared" si="5"/>
        <v>0</v>
      </c>
      <c r="D225" s="174"/>
      <c r="E225" s="174"/>
      <c r="F225" s="174"/>
      <c r="G225" s="174"/>
      <c r="H225" s="174"/>
    </row>
    <row r="226" spans="1:8">
      <c r="A226" s="180" t="s">
        <v>391</v>
      </c>
      <c r="B226" s="180" t="s">
        <v>392</v>
      </c>
      <c r="C226" s="174">
        <f t="shared" si="5"/>
        <v>0</v>
      </c>
      <c r="D226" s="174"/>
      <c r="E226" s="174"/>
      <c r="F226" s="174"/>
      <c r="G226" s="174"/>
      <c r="H226" s="174"/>
    </row>
    <row r="227" spans="1:8">
      <c r="A227" s="180" t="s">
        <v>393</v>
      </c>
      <c r="B227" s="180" t="s">
        <v>394</v>
      </c>
      <c r="C227" s="174">
        <f t="shared" si="5"/>
        <v>0</v>
      </c>
      <c r="D227" s="174"/>
      <c r="E227" s="174"/>
      <c r="F227" s="174"/>
      <c r="G227" s="174"/>
      <c r="H227" s="174"/>
    </row>
    <row r="228" spans="1:8">
      <c r="A228" s="180" t="s">
        <v>395</v>
      </c>
      <c r="B228" s="180" t="s">
        <v>396</v>
      </c>
      <c r="C228" s="174">
        <f t="shared" si="5"/>
        <v>0</v>
      </c>
      <c r="D228" s="174"/>
      <c r="E228" s="174"/>
      <c r="F228" s="174"/>
      <c r="G228" s="174"/>
      <c r="H228" s="174"/>
    </row>
    <row r="229" spans="1:8">
      <c r="A229" s="180" t="s">
        <v>397</v>
      </c>
      <c r="B229" s="180" t="s">
        <v>398</v>
      </c>
      <c r="C229" s="174">
        <f t="shared" si="5"/>
        <v>0</v>
      </c>
      <c r="D229" s="174"/>
      <c r="E229" s="174"/>
      <c r="F229" s="174"/>
      <c r="G229" s="174"/>
      <c r="H229" s="174"/>
    </row>
    <row r="230" spans="1:8">
      <c r="A230" s="180" t="s">
        <v>399</v>
      </c>
      <c r="B230" s="180" t="s">
        <v>72</v>
      </c>
      <c r="C230" s="174">
        <f t="shared" si="5"/>
        <v>15</v>
      </c>
      <c r="D230" s="174">
        <v>15</v>
      </c>
      <c r="E230" s="174"/>
      <c r="F230" s="174"/>
      <c r="G230" s="174"/>
      <c r="H230" s="174"/>
    </row>
    <row r="231" spans="1:8">
      <c r="A231" s="180" t="s">
        <v>400</v>
      </c>
      <c r="B231" s="180" t="s">
        <v>401</v>
      </c>
      <c r="C231" s="174">
        <f t="shared" si="5"/>
        <v>27</v>
      </c>
      <c r="D231" s="174">
        <v>27</v>
      </c>
      <c r="E231" s="174"/>
      <c r="F231" s="174"/>
      <c r="G231" s="174"/>
      <c r="H231" s="174"/>
    </row>
    <row r="232" spans="1:8">
      <c r="A232" s="172" t="s">
        <v>402</v>
      </c>
      <c r="B232" s="173" t="s">
        <v>403</v>
      </c>
      <c r="C232" s="174">
        <f t="shared" si="5"/>
        <v>3</v>
      </c>
      <c r="D232" s="174">
        <f>SUM(D233:D234)</f>
        <v>3</v>
      </c>
      <c r="E232" s="174">
        <f>SUM(E233:E234)</f>
        <v>0</v>
      </c>
      <c r="F232" s="174">
        <f>SUM(F233:F234)</f>
        <v>0</v>
      </c>
      <c r="G232" s="174">
        <f>SUM(G233:G234)</f>
        <v>0</v>
      </c>
      <c r="H232" s="174">
        <f>SUM(H233:H234)</f>
        <v>0</v>
      </c>
    </row>
    <row r="233" spans="1:8">
      <c r="A233" s="172" t="s">
        <v>404</v>
      </c>
      <c r="B233" s="172" t="s">
        <v>405</v>
      </c>
      <c r="C233" s="174">
        <f t="shared" si="5"/>
        <v>0</v>
      </c>
      <c r="D233" s="174"/>
      <c r="E233" s="174"/>
      <c r="F233" s="174"/>
      <c r="G233" s="174"/>
      <c r="H233" s="174"/>
    </row>
    <row r="234" spans="1:8">
      <c r="A234" s="172" t="s">
        <v>406</v>
      </c>
      <c r="B234" s="172" t="s">
        <v>407</v>
      </c>
      <c r="C234" s="174">
        <f t="shared" si="5"/>
        <v>3</v>
      </c>
      <c r="D234" s="174">
        <v>3</v>
      </c>
      <c r="E234" s="174"/>
      <c r="F234" s="174"/>
      <c r="G234" s="174"/>
      <c r="H234" s="174"/>
    </row>
    <row r="235" s="165" customFormat="1" spans="1:8">
      <c r="A235" s="176" t="s">
        <v>408</v>
      </c>
      <c r="B235" s="181" t="s">
        <v>409</v>
      </c>
      <c r="C235" s="174">
        <f t="shared" si="5"/>
        <v>0</v>
      </c>
      <c r="D235" s="175">
        <f>D236+D243+D246+D249+D255+D260+D262+D267+D273</f>
        <v>0</v>
      </c>
      <c r="E235" s="175">
        <f>E236+E243+E246+E249+E255+E260+E262+E267+E273</f>
        <v>0</v>
      </c>
      <c r="F235" s="175">
        <f>F236+F243+F246+F249+F255+F260+F262+F273</f>
        <v>0</v>
      </c>
      <c r="G235" s="175">
        <f>G236+G243+G246+G249+G255+G260+G262+G273</f>
        <v>0</v>
      </c>
      <c r="H235" s="175">
        <f>H236+H243+H246+H249+H255+H260+H262+H273</f>
        <v>0</v>
      </c>
    </row>
    <row r="236" spans="1:8">
      <c r="A236" s="172" t="s">
        <v>410</v>
      </c>
      <c r="B236" s="173" t="s">
        <v>411</v>
      </c>
      <c r="C236" s="174">
        <f t="shared" si="5"/>
        <v>0</v>
      </c>
      <c r="D236" s="174">
        <f>SUM(D237:D242)</f>
        <v>0</v>
      </c>
      <c r="E236" s="174">
        <f>SUM(E237:E242)</f>
        <v>0</v>
      </c>
      <c r="F236" s="174">
        <f>SUM(F237:F242)</f>
        <v>0</v>
      </c>
      <c r="G236" s="174">
        <f>SUM(G237:G242)</f>
        <v>0</v>
      </c>
      <c r="H236" s="174">
        <f>SUM(H237:H242)</f>
        <v>0</v>
      </c>
    </row>
    <row r="237" spans="1:8">
      <c r="A237" s="172" t="s">
        <v>412</v>
      </c>
      <c r="B237" s="172" t="s">
        <v>54</v>
      </c>
      <c r="C237" s="174">
        <f t="shared" si="5"/>
        <v>0</v>
      </c>
      <c r="D237" s="174"/>
      <c r="E237" s="174"/>
      <c r="F237" s="174"/>
      <c r="G237" s="174"/>
      <c r="H237" s="174"/>
    </row>
    <row r="238" spans="1:8">
      <c r="A238" s="172" t="s">
        <v>413</v>
      </c>
      <c r="B238" s="172" t="s">
        <v>56</v>
      </c>
      <c r="C238" s="174">
        <f t="shared" si="5"/>
        <v>0</v>
      </c>
      <c r="D238" s="174"/>
      <c r="E238" s="174"/>
      <c r="F238" s="174"/>
      <c r="G238" s="174"/>
      <c r="H238" s="174"/>
    </row>
    <row r="239" spans="1:8">
      <c r="A239" s="172" t="s">
        <v>414</v>
      </c>
      <c r="B239" s="172" t="s">
        <v>58</v>
      </c>
      <c r="C239" s="174">
        <f t="shared" si="5"/>
        <v>0</v>
      </c>
      <c r="D239" s="174"/>
      <c r="E239" s="174"/>
      <c r="F239" s="174"/>
      <c r="G239" s="174"/>
      <c r="H239" s="174"/>
    </row>
    <row r="240" spans="1:8">
      <c r="A240" s="172" t="s">
        <v>415</v>
      </c>
      <c r="B240" s="172" t="s">
        <v>312</v>
      </c>
      <c r="C240" s="174">
        <f t="shared" si="5"/>
        <v>0</v>
      </c>
      <c r="D240" s="174"/>
      <c r="E240" s="174"/>
      <c r="F240" s="174"/>
      <c r="G240" s="174"/>
      <c r="H240" s="174"/>
    </row>
    <row r="241" spans="1:8">
      <c r="A241" s="172" t="s">
        <v>416</v>
      </c>
      <c r="B241" s="172" t="s">
        <v>72</v>
      </c>
      <c r="C241" s="174">
        <f t="shared" si="5"/>
        <v>0</v>
      </c>
      <c r="D241" s="174"/>
      <c r="E241" s="174"/>
      <c r="F241" s="174"/>
      <c r="G241" s="174"/>
      <c r="H241" s="174"/>
    </row>
    <row r="242" spans="1:8">
      <c r="A242" s="172" t="s">
        <v>417</v>
      </c>
      <c r="B242" s="172" t="s">
        <v>418</v>
      </c>
      <c r="C242" s="174">
        <f t="shared" si="5"/>
        <v>0</v>
      </c>
      <c r="D242" s="174"/>
      <c r="E242" s="174"/>
      <c r="F242" s="174"/>
      <c r="G242" s="174"/>
      <c r="H242" s="174"/>
    </row>
    <row r="243" s="163" customFormat="1" spans="1:8">
      <c r="A243" s="176" t="s">
        <v>419</v>
      </c>
      <c r="B243" s="181" t="s">
        <v>420</v>
      </c>
      <c r="C243" s="174">
        <f t="shared" si="5"/>
        <v>0</v>
      </c>
      <c r="D243" s="175">
        <f>SUM(D244:D245)</f>
        <v>0</v>
      </c>
      <c r="E243" s="175">
        <f>SUM(E244:E245)</f>
        <v>0</v>
      </c>
      <c r="F243" s="175">
        <f>SUM(F244:F245)</f>
        <v>0</v>
      </c>
      <c r="G243" s="175">
        <f>SUM(G244:G245)</f>
        <v>0</v>
      </c>
      <c r="H243" s="175">
        <f>SUM(H244:H245)</f>
        <v>0</v>
      </c>
    </row>
    <row r="244" spans="1:8">
      <c r="A244" s="172" t="s">
        <v>421</v>
      </c>
      <c r="B244" s="172" t="s">
        <v>422</v>
      </c>
      <c r="C244" s="174">
        <f t="shared" si="5"/>
        <v>0</v>
      </c>
      <c r="D244" s="174"/>
      <c r="E244" s="174"/>
      <c r="F244" s="174"/>
      <c r="G244" s="174"/>
      <c r="H244" s="174"/>
    </row>
    <row r="245" spans="1:8">
      <c r="A245" s="172" t="s">
        <v>423</v>
      </c>
      <c r="B245" s="172" t="s">
        <v>424</v>
      </c>
      <c r="C245" s="174">
        <f t="shared" si="5"/>
        <v>0</v>
      </c>
      <c r="D245" s="174"/>
      <c r="E245" s="174"/>
      <c r="F245" s="174"/>
      <c r="G245" s="174"/>
      <c r="H245" s="174"/>
    </row>
    <row r="246" spans="1:8">
      <c r="A246" s="172" t="s">
        <v>425</v>
      </c>
      <c r="B246" s="173" t="s">
        <v>426</v>
      </c>
      <c r="C246" s="174">
        <f t="shared" si="5"/>
        <v>0</v>
      </c>
      <c r="D246" s="174">
        <f>SUM(D247:D248)</f>
        <v>0</v>
      </c>
      <c r="E246" s="174">
        <f>SUM(E247:E248)</f>
        <v>0</v>
      </c>
      <c r="F246" s="174">
        <f>SUM(F247:F248)</f>
        <v>0</v>
      </c>
      <c r="G246" s="174">
        <f>SUM(G247:G248)</f>
        <v>0</v>
      </c>
      <c r="H246" s="174">
        <f>SUM(H247:H248)</f>
        <v>0</v>
      </c>
    </row>
    <row r="247" spans="1:8">
      <c r="A247" s="172" t="s">
        <v>427</v>
      </c>
      <c r="B247" s="172" t="s">
        <v>428</v>
      </c>
      <c r="C247" s="174">
        <f t="shared" si="5"/>
        <v>0</v>
      </c>
      <c r="D247" s="174"/>
      <c r="E247" s="174"/>
      <c r="F247" s="174"/>
      <c r="G247" s="174"/>
      <c r="H247" s="174"/>
    </row>
    <row r="248" spans="1:8">
      <c r="A248" s="172">
        <v>2020306</v>
      </c>
      <c r="B248" s="172" t="s">
        <v>429</v>
      </c>
      <c r="C248" s="174">
        <f t="shared" ref="C248:C311" si="6">D248+E248+F248+G248+H248</f>
        <v>0</v>
      </c>
      <c r="D248" s="174"/>
      <c r="E248" s="174"/>
      <c r="F248" s="174"/>
      <c r="G248" s="174"/>
      <c r="H248" s="174"/>
    </row>
    <row r="249" spans="1:8">
      <c r="A249" s="172" t="s">
        <v>430</v>
      </c>
      <c r="B249" s="173" t="s">
        <v>431</v>
      </c>
      <c r="C249" s="174">
        <f t="shared" si="6"/>
        <v>0</v>
      </c>
      <c r="D249" s="174">
        <f>SUM(D250:D254)</f>
        <v>0</v>
      </c>
      <c r="E249" s="174">
        <f>SUM(E250:E254)</f>
        <v>0</v>
      </c>
      <c r="F249" s="174">
        <f>SUM(F250:F254)</f>
        <v>0</v>
      </c>
      <c r="G249" s="174">
        <f>SUM(G250:G254)</f>
        <v>0</v>
      </c>
      <c r="H249" s="174">
        <f>SUM(H250:H254)</f>
        <v>0</v>
      </c>
    </row>
    <row r="250" spans="1:8">
      <c r="A250" s="172" t="s">
        <v>432</v>
      </c>
      <c r="B250" s="172" t="s">
        <v>433</v>
      </c>
      <c r="C250" s="174">
        <f t="shared" si="6"/>
        <v>0</v>
      </c>
      <c r="D250" s="174"/>
      <c r="E250" s="174"/>
      <c r="F250" s="174"/>
      <c r="G250" s="174"/>
      <c r="H250" s="174"/>
    </row>
    <row r="251" spans="1:8">
      <c r="A251" s="172" t="s">
        <v>434</v>
      </c>
      <c r="B251" s="172" t="s">
        <v>435</v>
      </c>
      <c r="C251" s="174">
        <f t="shared" si="6"/>
        <v>0</v>
      </c>
      <c r="D251" s="174"/>
      <c r="E251" s="174"/>
      <c r="F251" s="174"/>
      <c r="G251" s="174"/>
      <c r="H251" s="174"/>
    </row>
    <row r="252" spans="1:8">
      <c r="A252" s="172" t="s">
        <v>436</v>
      </c>
      <c r="B252" s="172" t="s">
        <v>437</v>
      </c>
      <c r="C252" s="174">
        <f t="shared" si="6"/>
        <v>0</v>
      </c>
      <c r="D252" s="174"/>
      <c r="E252" s="174"/>
      <c r="F252" s="174"/>
      <c r="G252" s="174"/>
      <c r="H252" s="174"/>
    </row>
    <row r="253" spans="1:8">
      <c r="A253" s="172" t="s">
        <v>438</v>
      </c>
      <c r="B253" s="172" t="s">
        <v>439</v>
      </c>
      <c r="C253" s="174">
        <f t="shared" si="6"/>
        <v>0</v>
      </c>
      <c r="D253" s="174"/>
      <c r="E253" s="174"/>
      <c r="F253" s="174"/>
      <c r="G253" s="174"/>
      <c r="H253" s="174"/>
    </row>
    <row r="254" spans="1:8">
      <c r="A254" s="172" t="s">
        <v>440</v>
      </c>
      <c r="B254" s="172" t="s">
        <v>441</v>
      </c>
      <c r="C254" s="174">
        <f t="shared" si="6"/>
        <v>0</v>
      </c>
      <c r="D254" s="174"/>
      <c r="E254" s="174"/>
      <c r="F254" s="174"/>
      <c r="G254" s="174"/>
      <c r="H254" s="174"/>
    </row>
    <row r="255" spans="1:8">
      <c r="A255" s="172" t="s">
        <v>442</v>
      </c>
      <c r="B255" s="173" t="s">
        <v>443</v>
      </c>
      <c r="C255" s="174">
        <f t="shared" si="6"/>
        <v>0</v>
      </c>
      <c r="D255" s="174">
        <f>SUM(D256:D259)</f>
        <v>0</v>
      </c>
      <c r="E255" s="174">
        <f>SUM(E256:E259)</f>
        <v>0</v>
      </c>
      <c r="F255" s="174">
        <f>SUM(F256:F259)</f>
        <v>0</v>
      </c>
      <c r="G255" s="174">
        <f>SUM(G256:G259)</f>
        <v>0</v>
      </c>
      <c r="H255" s="174">
        <f>SUM(H256:H259)</f>
        <v>0</v>
      </c>
    </row>
    <row r="256" spans="1:8">
      <c r="A256" s="172" t="s">
        <v>444</v>
      </c>
      <c r="B256" s="172" t="s">
        <v>445</v>
      </c>
      <c r="C256" s="174">
        <f t="shared" si="6"/>
        <v>0</v>
      </c>
      <c r="D256" s="174"/>
      <c r="E256" s="174"/>
      <c r="F256" s="174"/>
      <c r="G256" s="174"/>
      <c r="H256" s="174"/>
    </row>
    <row r="257" spans="1:8">
      <c r="A257" s="172" t="s">
        <v>446</v>
      </c>
      <c r="B257" s="172" t="s">
        <v>447</v>
      </c>
      <c r="C257" s="174">
        <f t="shared" si="6"/>
        <v>0</v>
      </c>
      <c r="D257" s="174"/>
      <c r="E257" s="174"/>
      <c r="F257" s="174"/>
      <c r="G257" s="174"/>
      <c r="H257" s="174"/>
    </row>
    <row r="258" spans="1:8">
      <c r="A258" s="172" t="s">
        <v>448</v>
      </c>
      <c r="B258" s="172" t="s">
        <v>449</v>
      </c>
      <c r="C258" s="174">
        <f t="shared" si="6"/>
        <v>0</v>
      </c>
      <c r="D258" s="174"/>
      <c r="E258" s="174"/>
      <c r="F258" s="174"/>
      <c r="G258" s="174"/>
      <c r="H258" s="174"/>
    </row>
    <row r="259" spans="1:8">
      <c r="A259" s="172" t="s">
        <v>450</v>
      </c>
      <c r="B259" s="172" t="s">
        <v>451</v>
      </c>
      <c r="C259" s="174">
        <f t="shared" si="6"/>
        <v>0</v>
      </c>
      <c r="D259" s="174"/>
      <c r="E259" s="174"/>
      <c r="F259" s="174"/>
      <c r="G259" s="174"/>
      <c r="H259" s="174"/>
    </row>
    <row r="260" spans="1:8">
      <c r="A260" s="172" t="s">
        <v>452</v>
      </c>
      <c r="B260" s="173" t="s">
        <v>453</v>
      </c>
      <c r="C260" s="174">
        <f t="shared" si="6"/>
        <v>0</v>
      </c>
      <c r="D260" s="174">
        <f>SUM(D261:D261)</f>
        <v>0</v>
      </c>
      <c r="E260" s="174">
        <f>SUM(E261:E261)</f>
        <v>0</v>
      </c>
      <c r="F260" s="174">
        <f>SUM(F261:F261)</f>
        <v>0</v>
      </c>
      <c r="G260" s="174">
        <f>SUM(G261:G261)</f>
        <v>0</v>
      </c>
      <c r="H260" s="174">
        <f>SUM(H261:H261)</f>
        <v>0</v>
      </c>
    </row>
    <row r="261" spans="1:8">
      <c r="A261" s="172" t="s">
        <v>454</v>
      </c>
      <c r="B261" s="172" t="s">
        <v>455</v>
      </c>
      <c r="C261" s="174">
        <f t="shared" si="6"/>
        <v>0</v>
      </c>
      <c r="D261" s="174"/>
      <c r="E261" s="174"/>
      <c r="F261" s="174"/>
      <c r="G261" s="174"/>
      <c r="H261" s="174"/>
    </row>
    <row r="262" spans="1:8">
      <c r="A262" s="172" t="s">
        <v>456</v>
      </c>
      <c r="B262" s="173" t="s">
        <v>457</v>
      </c>
      <c r="C262" s="174">
        <f t="shared" si="6"/>
        <v>0</v>
      </c>
      <c r="D262" s="174">
        <f>SUM(D263:D266)</f>
        <v>0</v>
      </c>
      <c r="E262" s="174">
        <f>SUM(E263:E266)</f>
        <v>0</v>
      </c>
      <c r="F262" s="174">
        <f>SUM(F263:F266)</f>
        <v>0</v>
      </c>
      <c r="G262" s="174">
        <f>SUM(G263:G266)</f>
        <v>0</v>
      </c>
      <c r="H262" s="174">
        <f>SUM(H263:H266)</f>
        <v>0</v>
      </c>
    </row>
    <row r="263" spans="1:8">
      <c r="A263" s="172" t="s">
        <v>458</v>
      </c>
      <c r="B263" s="172" t="s">
        <v>459</v>
      </c>
      <c r="C263" s="174">
        <f t="shared" si="6"/>
        <v>0</v>
      </c>
      <c r="D263" s="174"/>
      <c r="E263" s="174"/>
      <c r="F263" s="174"/>
      <c r="G263" s="174"/>
      <c r="H263" s="174"/>
    </row>
    <row r="264" spans="1:8">
      <c r="A264" s="172" t="s">
        <v>460</v>
      </c>
      <c r="B264" s="172" t="s">
        <v>461</v>
      </c>
      <c r="C264" s="174">
        <f t="shared" si="6"/>
        <v>0</v>
      </c>
      <c r="D264" s="174"/>
      <c r="E264" s="174"/>
      <c r="F264" s="174"/>
      <c r="G264" s="174"/>
      <c r="H264" s="174"/>
    </row>
    <row r="265" spans="1:8">
      <c r="A265" s="172" t="s">
        <v>462</v>
      </c>
      <c r="B265" s="172" t="s">
        <v>463</v>
      </c>
      <c r="C265" s="174">
        <f t="shared" si="6"/>
        <v>0</v>
      </c>
      <c r="D265" s="174"/>
      <c r="E265" s="174"/>
      <c r="F265" s="174"/>
      <c r="G265" s="174"/>
      <c r="H265" s="174"/>
    </row>
    <row r="266" spans="1:8">
      <c r="A266" s="172" t="s">
        <v>464</v>
      </c>
      <c r="B266" s="172" t="s">
        <v>465</v>
      </c>
      <c r="C266" s="174">
        <f t="shared" si="6"/>
        <v>0</v>
      </c>
      <c r="D266" s="174"/>
      <c r="E266" s="174"/>
      <c r="F266" s="174"/>
      <c r="G266" s="174"/>
      <c r="H266" s="174"/>
    </row>
    <row r="267" spans="1:8">
      <c r="A267" s="180" t="s">
        <v>466</v>
      </c>
      <c r="B267" s="173" t="s">
        <v>467</v>
      </c>
      <c r="C267" s="174">
        <f t="shared" si="6"/>
        <v>0</v>
      </c>
      <c r="D267" s="174">
        <f>SUM(D268:D272)</f>
        <v>0</v>
      </c>
      <c r="E267" s="174">
        <f>SUM(E268:E272)</f>
        <v>0</v>
      </c>
      <c r="F267" s="174">
        <f>SUM(F268:F272)</f>
        <v>0</v>
      </c>
      <c r="G267" s="174">
        <f>SUM(G268:G272)</f>
        <v>0</v>
      </c>
      <c r="H267" s="174">
        <f>SUM(H268:H272)</f>
        <v>0</v>
      </c>
    </row>
    <row r="268" spans="1:8">
      <c r="A268" s="180" t="s">
        <v>468</v>
      </c>
      <c r="B268" s="180" t="s">
        <v>366</v>
      </c>
      <c r="C268" s="174">
        <f t="shared" si="6"/>
        <v>0</v>
      </c>
      <c r="D268" s="174"/>
      <c r="E268" s="174"/>
      <c r="F268" s="174"/>
      <c r="G268" s="174"/>
      <c r="H268" s="174"/>
    </row>
    <row r="269" spans="1:8">
      <c r="A269" s="180" t="s">
        <v>469</v>
      </c>
      <c r="B269" s="180" t="s">
        <v>368</v>
      </c>
      <c r="C269" s="174">
        <f t="shared" si="6"/>
        <v>0</v>
      </c>
      <c r="D269" s="174"/>
      <c r="E269" s="174"/>
      <c r="F269" s="174"/>
      <c r="G269" s="174"/>
      <c r="H269" s="174"/>
    </row>
    <row r="270" spans="1:8">
      <c r="A270" s="180" t="s">
        <v>470</v>
      </c>
      <c r="B270" s="180" t="s">
        <v>370</v>
      </c>
      <c r="C270" s="174">
        <f t="shared" si="6"/>
        <v>0</v>
      </c>
      <c r="D270" s="174"/>
      <c r="E270" s="174"/>
      <c r="F270" s="174"/>
      <c r="G270" s="174"/>
      <c r="H270" s="174"/>
    </row>
    <row r="271" spans="1:8">
      <c r="A271" s="180" t="s">
        <v>471</v>
      </c>
      <c r="B271" s="180" t="s">
        <v>374</v>
      </c>
      <c r="C271" s="174">
        <f t="shared" si="6"/>
        <v>0</v>
      </c>
      <c r="D271" s="174"/>
      <c r="E271" s="174"/>
      <c r="F271" s="174"/>
      <c r="G271" s="174"/>
      <c r="H271" s="174"/>
    </row>
    <row r="272" spans="1:8">
      <c r="A272" s="180" t="s">
        <v>472</v>
      </c>
      <c r="B272" s="180" t="s">
        <v>473</v>
      </c>
      <c r="C272" s="174">
        <f t="shared" si="6"/>
        <v>0</v>
      </c>
      <c r="D272" s="174"/>
      <c r="E272" s="174"/>
      <c r="F272" s="174"/>
      <c r="G272" s="174"/>
      <c r="H272" s="174"/>
    </row>
    <row r="273" s="163" customFormat="1" spans="1:8">
      <c r="A273" s="176" t="s">
        <v>474</v>
      </c>
      <c r="B273" s="181" t="s">
        <v>475</v>
      </c>
      <c r="C273" s="174">
        <f t="shared" si="6"/>
        <v>0</v>
      </c>
      <c r="D273" s="174">
        <f>SUM(D274:D274)</f>
        <v>0</v>
      </c>
      <c r="E273" s="174">
        <f>SUM(E274:E274)</f>
        <v>0</v>
      </c>
      <c r="F273" s="174">
        <f>SUM(F274:F274)</f>
        <v>0</v>
      </c>
      <c r="G273" s="174">
        <f>SUM(G274:G274)</f>
        <v>0</v>
      </c>
      <c r="H273" s="174">
        <f>SUM(H274:H274)</f>
        <v>0</v>
      </c>
    </row>
    <row r="274" spans="1:8">
      <c r="A274" s="172">
        <v>2029999</v>
      </c>
      <c r="B274" s="172" t="s">
        <v>476</v>
      </c>
      <c r="C274" s="174">
        <f t="shared" si="6"/>
        <v>0</v>
      </c>
      <c r="D274" s="174"/>
      <c r="E274" s="174"/>
      <c r="F274" s="174"/>
      <c r="G274" s="174"/>
      <c r="H274" s="174"/>
    </row>
    <row r="275" spans="1:8">
      <c r="A275" s="172" t="s">
        <v>477</v>
      </c>
      <c r="B275" s="173" t="s">
        <v>478</v>
      </c>
      <c r="C275" s="174">
        <f t="shared" si="6"/>
        <v>38</v>
      </c>
      <c r="D275" s="174">
        <f>SUM(D276,D278,D280,D282,D292)</f>
        <v>38</v>
      </c>
      <c r="E275" s="174">
        <f>SUM(E276,E278,E280,E282,E292)</f>
        <v>0</v>
      </c>
      <c r="F275" s="174">
        <f>SUM(F276,F278,F280,F282,F292)</f>
        <v>0</v>
      </c>
      <c r="G275" s="174">
        <f>SUM(G276,G278,G280,G282,G292)</f>
        <v>0</v>
      </c>
      <c r="H275" s="174">
        <f>SUM(H276,H278,H280,H282,H292)</f>
        <v>0</v>
      </c>
    </row>
    <row r="276" spans="1:8">
      <c r="A276" s="172" t="s">
        <v>479</v>
      </c>
      <c r="B276" s="173" t="s">
        <v>480</v>
      </c>
      <c r="C276" s="174">
        <f t="shared" si="6"/>
        <v>0</v>
      </c>
      <c r="D276" s="174">
        <f>SUM(D277:D277)</f>
        <v>0</v>
      </c>
      <c r="E276" s="174">
        <f>SUM(E277:E277)</f>
        <v>0</v>
      </c>
      <c r="F276" s="174">
        <f>SUM(F277:F277)</f>
        <v>0</v>
      </c>
      <c r="G276" s="174">
        <f>SUM(G277:G277)</f>
        <v>0</v>
      </c>
      <c r="H276" s="174">
        <f>SUM(H277:H277)</f>
        <v>0</v>
      </c>
    </row>
    <row r="277" spans="1:8">
      <c r="A277" s="172" t="s">
        <v>481</v>
      </c>
      <c r="B277" s="172" t="s">
        <v>482</v>
      </c>
      <c r="C277" s="174">
        <f t="shared" si="6"/>
        <v>0</v>
      </c>
      <c r="D277" s="174"/>
      <c r="E277" s="174"/>
      <c r="F277" s="174"/>
      <c r="G277" s="174"/>
      <c r="H277" s="174"/>
    </row>
    <row r="278" spans="1:8">
      <c r="A278" s="172" t="s">
        <v>483</v>
      </c>
      <c r="B278" s="173" t="s">
        <v>484</v>
      </c>
      <c r="C278" s="174">
        <f t="shared" si="6"/>
        <v>0</v>
      </c>
      <c r="D278" s="174">
        <f>SUM(D279:D279)</f>
        <v>0</v>
      </c>
      <c r="E278" s="174">
        <f>SUM(E279:E279)</f>
        <v>0</v>
      </c>
      <c r="F278" s="174">
        <f>SUM(F279:F279)</f>
        <v>0</v>
      </c>
      <c r="G278" s="174">
        <f>SUM(G279:G279)</f>
        <v>0</v>
      </c>
      <c r="H278" s="174">
        <f>SUM(H279:H279)</f>
        <v>0</v>
      </c>
    </row>
    <row r="279" spans="1:8">
      <c r="A279" s="172" t="s">
        <v>485</v>
      </c>
      <c r="B279" s="172" t="s">
        <v>486</v>
      </c>
      <c r="C279" s="174">
        <f t="shared" si="6"/>
        <v>0</v>
      </c>
      <c r="D279" s="174"/>
      <c r="E279" s="174"/>
      <c r="F279" s="174"/>
      <c r="G279" s="174"/>
      <c r="H279" s="174"/>
    </row>
    <row r="280" spans="1:8">
      <c r="A280" s="172" t="s">
        <v>487</v>
      </c>
      <c r="B280" s="173" t="s">
        <v>488</v>
      </c>
      <c r="C280" s="174">
        <f t="shared" si="6"/>
        <v>0</v>
      </c>
      <c r="D280" s="174">
        <f>SUM(D281:D281)</f>
        <v>0</v>
      </c>
      <c r="E280" s="174">
        <f>SUM(E281:E281)</f>
        <v>0</v>
      </c>
      <c r="F280" s="174">
        <f>SUM(F281:F281)</f>
        <v>0</v>
      </c>
      <c r="G280" s="174">
        <f>SUM(G281:G281)</f>
        <v>0</v>
      </c>
      <c r="H280" s="174">
        <f>SUM(H281:H281)</f>
        <v>0</v>
      </c>
    </row>
    <row r="281" spans="1:8">
      <c r="A281" s="172" t="s">
        <v>489</v>
      </c>
      <c r="B281" s="172" t="s">
        <v>490</v>
      </c>
      <c r="C281" s="174">
        <f t="shared" si="6"/>
        <v>0</v>
      </c>
      <c r="D281" s="174"/>
      <c r="E281" s="174"/>
      <c r="F281" s="174"/>
      <c r="G281" s="174"/>
      <c r="H281" s="174"/>
    </row>
    <row r="282" spans="1:8">
      <c r="A282" s="172" t="s">
        <v>491</v>
      </c>
      <c r="B282" s="173" t="s">
        <v>492</v>
      </c>
      <c r="C282" s="174">
        <f t="shared" si="6"/>
        <v>33</v>
      </c>
      <c r="D282" s="174">
        <f>SUM(D283:D291)</f>
        <v>33</v>
      </c>
      <c r="E282" s="174">
        <f>SUM(E283:E291)</f>
        <v>0</v>
      </c>
      <c r="F282" s="174">
        <f>SUM(F283:F291)</f>
        <v>0</v>
      </c>
      <c r="G282" s="174">
        <f>SUM(G283:G291)</f>
        <v>0</v>
      </c>
      <c r="H282" s="174">
        <f>SUM(H283:H291)</f>
        <v>0</v>
      </c>
    </row>
    <row r="283" spans="1:8">
      <c r="A283" s="172" t="s">
        <v>493</v>
      </c>
      <c r="B283" s="172" t="s">
        <v>494</v>
      </c>
      <c r="C283" s="174">
        <f t="shared" si="6"/>
        <v>3</v>
      </c>
      <c r="D283" s="174">
        <v>3</v>
      </c>
      <c r="E283" s="174"/>
      <c r="F283" s="174"/>
      <c r="G283" s="174"/>
      <c r="H283" s="174"/>
    </row>
    <row r="284" spans="1:8">
      <c r="A284" s="172" t="s">
        <v>495</v>
      </c>
      <c r="B284" s="172" t="s">
        <v>496</v>
      </c>
      <c r="C284" s="174">
        <f t="shared" si="6"/>
        <v>0</v>
      </c>
      <c r="D284" s="174"/>
      <c r="E284" s="174"/>
      <c r="F284" s="174"/>
      <c r="G284" s="174"/>
      <c r="H284" s="174"/>
    </row>
    <row r="285" spans="1:8">
      <c r="A285" s="172" t="s">
        <v>497</v>
      </c>
      <c r="B285" s="172" t="s">
        <v>498</v>
      </c>
      <c r="C285" s="174">
        <f t="shared" si="6"/>
        <v>0</v>
      </c>
      <c r="D285" s="174"/>
      <c r="E285" s="174"/>
      <c r="F285" s="174"/>
      <c r="G285" s="174"/>
      <c r="H285" s="174"/>
    </row>
    <row r="286" spans="1:8">
      <c r="A286" s="172" t="s">
        <v>499</v>
      </c>
      <c r="B286" s="172" t="s">
        <v>500</v>
      </c>
      <c r="C286" s="174">
        <f t="shared" si="6"/>
        <v>0</v>
      </c>
      <c r="D286" s="174"/>
      <c r="E286" s="174"/>
      <c r="F286" s="174"/>
      <c r="G286" s="174"/>
      <c r="H286" s="174"/>
    </row>
    <row r="287" spans="1:8">
      <c r="A287" s="172" t="s">
        <v>501</v>
      </c>
      <c r="B287" s="172" t="s">
        <v>502</v>
      </c>
      <c r="C287" s="174">
        <f t="shared" si="6"/>
        <v>3</v>
      </c>
      <c r="D287" s="174">
        <v>3</v>
      </c>
      <c r="E287" s="174"/>
      <c r="F287" s="174"/>
      <c r="G287" s="174"/>
      <c r="H287" s="174"/>
    </row>
    <row r="288" spans="1:8">
      <c r="A288" s="172" t="s">
        <v>503</v>
      </c>
      <c r="B288" s="172" t="s">
        <v>504</v>
      </c>
      <c r="C288" s="174">
        <f t="shared" si="6"/>
        <v>10</v>
      </c>
      <c r="D288" s="174">
        <v>10</v>
      </c>
      <c r="E288" s="174"/>
      <c r="F288" s="174"/>
      <c r="G288" s="174"/>
      <c r="H288" s="174"/>
    </row>
    <row r="289" spans="1:8">
      <c r="A289" s="172" t="s">
        <v>505</v>
      </c>
      <c r="B289" s="172" t="s">
        <v>506</v>
      </c>
      <c r="C289" s="174">
        <f t="shared" si="6"/>
        <v>17</v>
      </c>
      <c r="D289" s="174">
        <v>17</v>
      </c>
      <c r="E289" s="174"/>
      <c r="F289" s="174"/>
      <c r="G289" s="174"/>
      <c r="H289" s="174"/>
    </row>
    <row r="290" spans="1:8">
      <c r="A290" s="172" t="s">
        <v>507</v>
      </c>
      <c r="B290" s="172" t="s">
        <v>508</v>
      </c>
      <c r="C290" s="174">
        <f t="shared" si="6"/>
        <v>0</v>
      </c>
      <c r="D290" s="174"/>
      <c r="E290" s="174"/>
      <c r="F290" s="174"/>
      <c r="G290" s="174"/>
      <c r="H290" s="174"/>
    </row>
    <row r="291" spans="1:8">
      <c r="A291" s="172" t="s">
        <v>509</v>
      </c>
      <c r="B291" s="172" t="s">
        <v>510</v>
      </c>
      <c r="C291" s="174">
        <f t="shared" si="6"/>
        <v>0</v>
      </c>
      <c r="D291" s="174"/>
      <c r="E291" s="174"/>
      <c r="F291" s="174"/>
      <c r="G291" s="174"/>
      <c r="H291" s="174"/>
    </row>
    <row r="292" spans="1:8">
      <c r="A292" s="172" t="s">
        <v>511</v>
      </c>
      <c r="B292" s="173" t="s">
        <v>512</v>
      </c>
      <c r="C292" s="174">
        <f t="shared" si="6"/>
        <v>5</v>
      </c>
      <c r="D292" s="174">
        <f>SUM(D293:D293)</f>
        <v>5</v>
      </c>
      <c r="E292" s="174">
        <f>SUM(E293:E293)</f>
        <v>0</v>
      </c>
      <c r="F292" s="174">
        <f>SUM(F293:F293)</f>
        <v>0</v>
      </c>
      <c r="G292" s="174">
        <f>SUM(G293:G293)</f>
        <v>0</v>
      </c>
      <c r="H292" s="174">
        <f>SUM(H293:H293)</f>
        <v>0</v>
      </c>
    </row>
    <row r="293" spans="1:8">
      <c r="A293" s="172">
        <v>2039999</v>
      </c>
      <c r="B293" s="172" t="s">
        <v>513</v>
      </c>
      <c r="C293" s="174">
        <f t="shared" si="6"/>
        <v>5</v>
      </c>
      <c r="D293" s="174">
        <v>5</v>
      </c>
      <c r="E293" s="174"/>
      <c r="F293" s="174"/>
      <c r="G293" s="174"/>
      <c r="H293" s="174"/>
    </row>
    <row r="294" spans="1:8">
      <c r="A294" s="172" t="s">
        <v>514</v>
      </c>
      <c r="B294" s="173" t="s">
        <v>515</v>
      </c>
      <c r="C294" s="174">
        <f t="shared" si="6"/>
        <v>2744</v>
      </c>
      <c r="D294" s="174">
        <f>D295+D298+D309+D316+D324+D333+D347+D357+D367+D375+D381</f>
        <v>2744</v>
      </c>
      <c r="E294" s="174">
        <f>E295+E298+E309+E316+E324+E333+E347+E357+E367+E375+E381</f>
        <v>0</v>
      </c>
      <c r="F294" s="174">
        <f>F295+F298+F309+F316+F324+F333+F347+F357+F367+F375+F381</f>
        <v>0</v>
      </c>
      <c r="G294" s="174">
        <f>G295+G298+G309+G316+G324+G333+G347+G357+G367+G375+G381</f>
        <v>0</v>
      </c>
      <c r="H294" s="174">
        <f>H295+H298+H309+H316+H324+H333+H347+H357+H367+H375+H381</f>
        <v>0</v>
      </c>
    </row>
    <row r="295" spans="1:8">
      <c r="A295" s="172" t="s">
        <v>516</v>
      </c>
      <c r="B295" s="173" t="s">
        <v>517</v>
      </c>
      <c r="C295" s="174">
        <f t="shared" si="6"/>
        <v>23</v>
      </c>
      <c r="D295" s="174">
        <f>SUM(D296:D297)</f>
        <v>23</v>
      </c>
      <c r="E295" s="174">
        <f>SUM(E296:E297)</f>
        <v>0</v>
      </c>
      <c r="F295" s="174">
        <f>SUM(F296:F297)</f>
        <v>0</v>
      </c>
      <c r="G295" s="174">
        <f>SUM(G296:G297)</f>
        <v>0</v>
      </c>
      <c r="H295" s="174">
        <f>SUM(H296:H297)</f>
        <v>0</v>
      </c>
    </row>
    <row r="296" spans="1:8">
      <c r="A296" s="172" t="s">
        <v>518</v>
      </c>
      <c r="B296" s="172" t="s">
        <v>519</v>
      </c>
      <c r="C296" s="174">
        <f t="shared" si="6"/>
        <v>23</v>
      </c>
      <c r="D296" s="174">
        <v>23</v>
      </c>
      <c r="E296" s="174"/>
      <c r="F296" s="174"/>
      <c r="G296" s="174"/>
      <c r="H296" s="174"/>
    </row>
    <row r="297" spans="1:8">
      <c r="A297" s="172" t="s">
        <v>520</v>
      </c>
      <c r="B297" s="172" t="s">
        <v>521</v>
      </c>
      <c r="C297" s="174">
        <f t="shared" si="6"/>
        <v>0</v>
      </c>
      <c r="D297" s="174"/>
      <c r="E297" s="174"/>
      <c r="F297" s="174"/>
      <c r="G297" s="174"/>
      <c r="H297" s="174"/>
    </row>
    <row r="298" spans="1:8">
      <c r="A298" s="172" t="s">
        <v>522</v>
      </c>
      <c r="B298" s="173" t="s">
        <v>523</v>
      </c>
      <c r="C298" s="174">
        <f t="shared" si="6"/>
        <v>1353</v>
      </c>
      <c r="D298" s="174">
        <f>SUM(D299:D308)</f>
        <v>1353</v>
      </c>
      <c r="E298" s="174">
        <f>SUM(E299:E308)</f>
        <v>0</v>
      </c>
      <c r="F298" s="174">
        <f>SUM(F299:F308)</f>
        <v>0</v>
      </c>
      <c r="G298" s="174">
        <f>SUM(G299:G308)</f>
        <v>0</v>
      </c>
      <c r="H298" s="174">
        <f>SUM(H299:H308)</f>
        <v>0</v>
      </c>
    </row>
    <row r="299" spans="1:8">
      <c r="A299" s="172" t="s">
        <v>524</v>
      </c>
      <c r="B299" s="172" t="s">
        <v>54</v>
      </c>
      <c r="C299" s="174">
        <f t="shared" si="6"/>
        <v>1065</v>
      </c>
      <c r="D299" s="174">
        <v>1065</v>
      </c>
      <c r="E299" s="174"/>
      <c r="F299" s="174"/>
      <c r="G299" s="174"/>
      <c r="H299" s="174"/>
    </row>
    <row r="300" spans="1:8">
      <c r="A300" s="172" t="s">
        <v>525</v>
      </c>
      <c r="B300" s="172" t="s">
        <v>56</v>
      </c>
      <c r="C300" s="174">
        <f t="shared" si="6"/>
        <v>89</v>
      </c>
      <c r="D300" s="174">
        <v>89</v>
      </c>
      <c r="E300" s="174"/>
      <c r="F300" s="174"/>
      <c r="G300" s="174"/>
      <c r="H300" s="174"/>
    </row>
    <row r="301" spans="1:8">
      <c r="A301" s="172" t="s">
        <v>526</v>
      </c>
      <c r="B301" s="172" t="s">
        <v>58</v>
      </c>
      <c r="C301" s="174">
        <f t="shared" si="6"/>
        <v>0</v>
      </c>
      <c r="D301" s="174"/>
      <c r="E301" s="174"/>
      <c r="F301" s="174"/>
      <c r="G301" s="174"/>
      <c r="H301" s="174"/>
    </row>
    <row r="302" spans="1:8">
      <c r="A302" s="172" t="s">
        <v>527</v>
      </c>
      <c r="B302" s="172" t="s">
        <v>155</v>
      </c>
      <c r="C302" s="174">
        <f t="shared" si="6"/>
        <v>156</v>
      </c>
      <c r="D302" s="174">
        <v>156</v>
      </c>
      <c r="E302" s="174"/>
      <c r="F302" s="174"/>
      <c r="G302" s="174"/>
      <c r="H302" s="174"/>
    </row>
    <row r="303" spans="1:8">
      <c r="A303" s="172" t="s">
        <v>528</v>
      </c>
      <c r="B303" s="180" t="s">
        <v>529</v>
      </c>
      <c r="C303" s="174">
        <f t="shared" si="6"/>
        <v>0</v>
      </c>
      <c r="D303" s="174"/>
      <c r="E303" s="174"/>
      <c r="F303" s="174"/>
      <c r="G303" s="174"/>
      <c r="H303" s="174"/>
    </row>
    <row r="304" spans="1:8">
      <c r="A304" s="172" t="s">
        <v>530</v>
      </c>
      <c r="B304" s="180" t="s">
        <v>531</v>
      </c>
      <c r="C304" s="174">
        <f t="shared" si="6"/>
        <v>0</v>
      </c>
      <c r="D304" s="174"/>
      <c r="E304" s="174"/>
      <c r="F304" s="174"/>
      <c r="G304" s="174"/>
      <c r="H304" s="174"/>
    </row>
    <row r="305" spans="1:8">
      <c r="A305" s="172" t="s">
        <v>532</v>
      </c>
      <c r="B305" s="180" t="s">
        <v>533</v>
      </c>
      <c r="C305" s="174">
        <f t="shared" si="6"/>
        <v>0</v>
      </c>
      <c r="D305" s="174"/>
      <c r="E305" s="174"/>
      <c r="F305" s="174"/>
      <c r="G305" s="174"/>
      <c r="H305" s="174"/>
    </row>
    <row r="306" spans="1:8">
      <c r="A306" s="172" t="s">
        <v>534</v>
      </c>
      <c r="B306" s="180" t="s">
        <v>535</v>
      </c>
      <c r="C306" s="174">
        <f t="shared" si="6"/>
        <v>0</v>
      </c>
      <c r="D306" s="174"/>
      <c r="E306" s="174"/>
      <c r="F306" s="174"/>
      <c r="G306" s="174"/>
      <c r="H306" s="174"/>
    </row>
    <row r="307" spans="1:8">
      <c r="A307" s="172" t="s">
        <v>536</v>
      </c>
      <c r="B307" s="172" t="s">
        <v>72</v>
      </c>
      <c r="C307" s="174">
        <f t="shared" si="6"/>
        <v>0</v>
      </c>
      <c r="D307" s="174"/>
      <c r="E307" s="174"/>
      <c r="F307" s="174"/>
      <c r="G307" s="174"/>
      <c r="H307" s="174"/>
    </row>
    <row r="308" spans="1:8">
      <c r="A308" s="172" t="s">
        <v>537</v>
      </c>
      <c r="B308" s="172" t="s">
        <v>538</v>
      </c>
      <c r="C308" s="174">
        <f t="shared" si="6"/>
        <v>43</v>
      </c>
      <c r="D308" s="174">
        <v>43</v>
      </c>
      <c r="E308" s="174"/>
      <c r="F308" s="174"/>
      <c r="G308" s="174"/>
      <c r="H308" s="174"/>
    </row>
    <row r="309" spans="1:8">
      <c r="A309" s="172" t="s">
        <v>539</v>
      </c>
      <c r="B309" s="173" t="s">
        <v>540</v>
      </c>
      <c r="C309" s="174">
        <f t="shared" si="6"/>
        <v>0</v>
      </c>
      <c r="D309" s="174">
        <f>SUM(D310:D315)</f>
        <v>0</v>
      </c>
      <c r="E309" s="174">
        <f>SUM(E310:E315)</f>
        <v>0</v>
      </c>
      <c r="F309" s="174">
        <f>SUM(F310:F315)</f>
        <v>0</v>
      </c>
      <c r="G309" s="174">
        <f>SUM(G310:G315)</f>
        <v>0</v>
      </c>
      <c r="H309" s="174">
        <f>SUM(H310:H315)</f>
        <v>0</v>
      </c>
    </row>
    <row r="310" spans="1:8">
      <c r="A310" s="172" t="s">
        <v>541</v>
      </c>
      <c r="B310" s="172" t="s">
        <v>54</v>
      </c>
      <c r="C310" s="174">
        <f t="shared" si="6"/>
        <v>0</v>
      </c>
      <c r="D310" s="174"/>
      <c r="E310" s="174"/>
      <c r="F310" s="174"/>
      <c r="G310" s="174"/>
      <c r="H310" s="174"/>
    </row>
    <row r="311" spans="1:8">
      <c r="A311" s="172" t="s">
        <v>542</v>
      </c>
      <c r="B311" s="172" t="s">
        <v>56</v>
      </c>
      <c r="C311" s="174">
        <f t="shared" si="6"/>
        <v>0</v>
      </c>
      <c r="D311" s="174"/>
      <c r="E311" s="174"/>
      <c r="F311" s="174"/>
      <c r="G311" s="174"/>
      <c r="H311" s="174"/>
    </row>
    <row r="312" spans="1:8">
      <c r="A312" s="172" t="s">
        <v>543</v>
      </c>
      <c r="B312" s="172" t="s">
        <v>58</v>
      </c>
      <c r="C312" s="174">
        <f t="shared" ref="C312:C373" si="7">D312+E312+F312+G312+H312</f>
        <v>0</v>
      </c>
      <c r="D312" s="174"/>
      <c r="E312" s="174"/>
      <c r="F312" s="174"/>
      <c r="G312" s="174"/>
      <c r="H312" s="174"/>
    </row>
    <row r="313" spans="1:8">
      <c r="A313" s="172" t="s">
        <v>544</v>
      </c>
      <c r="B313" s="172" t="s">
        <v>545</v>
      </c>
      <c r="C313" s="174">
        <f t="shared" si="7"/>
        <v>0</v>
      </c>
      <c r="D313" s="174"/>
      <c r="E313" s="174"/>
      <c r="F313" s="174"/>
      <c r="G313" s="174"/>
      <c r="H313" s="174"/>
    </row>
    <row r="314" spans="1:8">
      <c r="A314" s="172" t="s">
        <v>546</v>
      </c>
      <c r="B314" s="172" t="s">
        <v>72</v>
      </c>
      <c r="C314" s="174">
        <f t="shared" si="7"/>
        <v>0</v>
      </c>
      <c r="D314" s="174"/>
      <c r="E314" s="174"/>
      <c r="F314" s="174"/>
      <c r="G314" s="174"/>
      <c r="H314" s="174"/>
    </row>
    <row r="315" spans="1:8">
      <c r="A315" s="172" t="s">
        <v>547</v>
      </c>
      <c r="B315" s="172" t="s">
        <v>548</v>
      </c>
      <c r="C315" s="174">
        <f t="shared" si="7"/>
        <v>0</v>
      </c>
      <c r="D315" s="174"/>
      <c r="E315" s="174"/>
      <c r="F315" s="174"/>
      <c r="G315" s="174"/>
      <c r="H315" s="174"/>
    </row>
    <row r="316" spans="1:8">
      <c r="A316" s="172" t="s">
        <v>549</v>
      </c>
      <c r="B316" s="173" t="s">
        <v>550</v>
      </c>
      <c r="C316" s="174">
        <f t="shared" si="7"/>
        <v>392</v>
      </c>
      <c r="D316" s="174">
        <f>SUM(D317:D323)</f>
        <v>392</v>
      </c>
      <c r="E316" s="174">
        <f>SUM(E317:E323)</f>
        <v>0</v>
      </c>
      <c r="F316" s="174">
        <f>SUM(F317:F323)</f>
        <v>0</v>
      </c>
      <c r="G316" s="174">
        <f>SUM(G317:G323)</f>
        <v>0</v>
      </c>
      <c r="H316" s="174">
        <f>SUM(H317:H323)</f>
        <v>0</v>
      </c>
    </row>
    <row r="317" spans="1:8">
      <c r="A317" s="172" t="s">
        <v>551</v>
      </c>
      <c r="B317" s="172" t="s">
        <v>54</v>
      </c>
      <c r="C317" s="174">
        <f t="shared" si="7"/>
        <v>369</v>
      </c>
      <c r="D317" s="174">
        <v>369</v>
      </c>
      <c r="E317" s="174"/>
      <c r="F317" s="174"/>
      <c r="G317" s="174"/>
      <c r="H317" s="174"/>
    </row>
    <row r="318" spans="1:8">
      <c r="A318" s="172" t="s">
        <v>552</v>
      </c>
      <c r="B318" s="172" t="s">
        <v>56</v>
      </c>
      <c r="C318" s="174">
        <f t="shared" si="7"/>
        <v>5</v>
      </c>
      <c r="D318" s="174">
        <v>5</v>
      </c>
      <c r="E318" s="174"/>
      <c r="F318" s="174"/>
      <c r="G318" s="174"/>
      <c r="H318" s="174"/>
    </row>
    <row r="319" spans="1:8">
      <c r="A319" s="172" t="s">
        <v>553</v>
      </c>
      <c r="B319" s="172" t="s">
        <v>58</v>
      </c>
      <c r="C319" s="174">
        <f t="shared" si="7"/>
        <v>0</v>
      </c>
      <c r="D319" s="174"/>
      <c r="E319" s="174"/>
      <c r="F319" s="174"/>
      <c r="G319" s="174"/>
      <c r="H319" s="174"/>
    </row>
    <row r="320" spans="1:8">
      <c r="A320" s="172" t="s">
        <v>554</v>
      </c>
      <c r="B320" s="172" t="s">
        <v>555</v>
      </c>
      <c r="C320" s="174">
        <f t="shared" si="7"/>
        <v>0</v>
      </c>
      <c r="D320" s="174"/>
      <c r="E320" s="174"/>
      <c r="F320" s="174"/>
      <c r="G320" s="174"/>
      <c r="H320" s="174"/>
    </row>
    <row r="321" spans="1:8">
      <c r="A321" s="172" t="s">
        <v>556</v>
      </c>
      <c r="B321" s="180" t="s">
        <v>557</v>
      </c>
      <c r="C321" s="174">
        <f t="shared" si="7"/>
        <v>0</v>
      </c>
      <c r="D321" s="174"/>
      <c r="E321" s="174"/>
      <c r="F321" s="174"/>
      <c r="G321" s="174"/>
      <c r="H321" s="174"/>
    </row>
    <row r="322" spans="1:8">
      <c r="A322" s="172" t="s">
        <v>558</v>
      </c>
      <c r="B322" s="172" t="s">
        <v>72</v>
      </c>
      <c r="C322" s="174">
        <f t="shared" si="7"/>
        <v>0</v>
      </c>
      <c r="D322" s="174"/>
      <c r="E322" s="174"/>
      <c r="F322" s="174"/>
      <c r="G322" s="174"/>
      <c r="H322" s="174"/>
    </row>
    <row r="323" spans="1:8">
      <c r="A323" s="172" t="s">
        <v>559</v>
      </c>
      <c r="B323" s="172" t="s">
        <v>560</v>
      </c>
      <c r="C323" s="174">
        <f t="shared" si="7"/>
        <v>18</v>
      </c>
      <c r="D323" s="174">
        <v>18</v>
      </c>
      <c r="E323" s="174"/>
      <c r="F323" s="174"/>
      <c r="G323" s="174"/>
      <c r="H323" s="174"/>
    </row>
    <row r="324" spans="1:8">
      <c r="A324" s="172" t="s">
        <v>561</v>
      </c>
      <c r="B324" s="173" t="s">
        <v>562</v>
      </c>
      <c r="C324" s="174">
        <f t="shared" si="7"/>
        <v>664</v>
      </c>
      <c r="D324" s="174">
        <f>SUM(D325:D332)</f>
        <v>664</v>
      </c>
      <c r="E324" s="174">
        <f>SUM(E325:E332)</f>
        <v>0</v>
      </c>
      <c r="F324" s="174">
        <f>SUM(F325:F332)</f>
        <v>0</v>
      </c>
      <c r="G324" s="174">
        <f>SUM(G325:G332)</f>
        <v>0</v>
      </c>
      <c r="H324" s="174">
        <f>SUM(H325:H332)</f>
        <v>0</v>
      </c>
    </row>
    <row r="325" spans="1:8">
      <c r="A325" s="172" t="s">
        <v>563</v>
      </c>
      <c r="B325" s="172" t="s">
        <v>54</v>
      </c>
      <c r="C325" s="174">
        <f t="shared" si="7"/>
        <v>642</v>
      </c>
      <c r="D325" s="174">
        <v>642</v>
      </c>
      <c r="E325" s="174"/>
      <c r="F325" s="174"/>
      <c r="G325" s="174"/>
      <c r="H325" s="174"/>
    </row>
    <row r="326" spans="1:8">
      <c r="A326" s="172" t="s">
        <v>564</v>
      </c>
      <c r="B326" s="172" t="s">
        <v>56</v>
      </c>
      <c r="C326" s="174">
        <f t="shared" si="7"/>
        <v>19</v>
      </c>
      <c r="D326" s="174">
        <v>19</v>
      </c>
      <c r="E326" s="174"/>
      <c r="F326" s="174"/>
      <c r="G326" s="174"/>
      <c r="H326" s="174"/>
    </row>
    <row r="327" spans="1:8">
      <c r="A327" s="172" t="s">
        <v>565</v>
      </c>
      <c r="B327" s="172" t="s">
        <v>58</v>
      </c>
      <c r="C327" s="174">
        <f t="shared" si="7"/>
        <v>0</v>
      </c>
      <c r="D327" s="174"/>
      <c r="E327" s="174"/>
      <c r="F327" s="174"/>
      <c r="G327" s="174"/>
      <c r="H327" s="174"/>
    </row>
    <row r="328" spans="1:8">
      <c r="A328" s="172" t="s">
        <v>566</v>
      </c>
      <c r="B328" s="172" t="s">
        <v>567</v>
      </c>
      <c r="C328" s="174">
        <f t="shared" si="7"/>
        <v>3</v>
      </c>
      <c r="D328" s="174">
        <v>3</v>
      </c>
      <c r="E328" s="174"/>
      <c r="F328" s="174"/>
      <c r="G328" s="174"/>
      <c r="H328" s="174"/>
    </row>
    <row r="329" spans="1:8">
      <c r="A329" s="172" t="s">
        <v>568</v>
      </c>
      <c r="B329" s="172" t="s">
        <v>569</v>
      </c>
      <c r="C329" s="174">
        <f t="shared" si="7"/>
        <v>0</v>
      </c>
      <c r="D329" s="174"/>
      <c r="E329" s="174"/>
      <c r="F329" s="174"/>
      <c r="G329" s="174"/>
      <c r="H329" s="174"/>
    </row>
    <row r="330" spans="1:8">
      <c r="A330" s="172" t="s">
        <v>570</v>
      </c>
      <c r="B330" s="172" t="s">
        <v>571</v>
      </c>
      <c r="C330" s="174">
        <f t="shared" si="7"/>
        <v>0</v>
      </c>
      <c r="D330" s="174"/>
      <c r="E330" s="174"/>
      <c r="F330" s="174"/>
      <c r="G330" s="174"/>
      <c r="H330" s="174"/>
    </row>
    <row r="331" spans="1:8">
      <c r="A331" s="172" t="s">
        <v>572</v>
      </c>
      <c r="B331" s="172" t="s">
        <v>72</v>
      </c>
      <c r="C331" s="174">
        <f t="shared" si="7"/>
        <v>0</v>
      </c>
      <c r="D331" s="174"/>
      <c r="E331" s="174"/>
      <c r="F331" s="174"/>
      <c r="G331" s="174"/>
      <c r="H331" s="174"/>
    </row>
    <row r="332" spans="1:8">
      <c r="A332" s="172" t="s">
        <v>573</v>
      </c>
      <c r="B332" s="172" t="s">
        <v>574</v>
      </c>
      <c r="C332" s="174">
        <f t="shared" si="7"/>
        <v>0</v>
      </c>
      <c r="D332" s="174"/>
      <c r="E332" s="174"/>
      <c r="F332" s="174"/>
      <c r="G332" s="174"/>
      <c r="H332" s="174"/>
    </row>
    <row r="333" spans="1:8">
      <c r="A333" s="172" t="s">
        <v>575</v>
      </c>
      <c r="B333" s="173" t="s">
        <v>576</v>
      </c>
      <c r="C333" s="174">
        <f t="shared" si="7"/>
        <v>312</v>
      </c>
      <c r="D333" s="174">
        <f>SUM(D334:D346)</f>
        <v>312</v>
      </c>
      <c r="E333" s="174">
        <f>SUM(E334:E346)</f>
        <v>0</v>
      </c>
      <c r="F333" s="174">
        <f>SUM(F334:F346)</f>
        <v>0</v>
      </c>
      <c r="G333" s="174">
        <f>SUM(G334:G346)</f>
        <v>0</v>
      </c>
      <c r="H333" s="174">
        <f>SUM(H334:H346)</f>
        <v>0</v>
      </c>
    </row>
    <row r="334" spans="1:8">
      <c r="A334" s="172" t="s">
        <v>577</v>
      </c>
      <c r="B334" s="172" t="s">
        <v>54</v>
      </c>
      <c r="C334" s="174">
        <f t="shared" si="7"/>
        <v>253</v>
      </c>
      <c r="D334" s="174">
        <v>253</v>
      </c>
      <c r="E334" s="174"/>
      <c r="F334" s="174"/>
      <c r="G334" s="174"/>
      <c r="H334" s="174"/>
    </row>
    <row r="335" spans="1:8">
      <c r="A335" s="172" t="s">
        <v>578</v>
      </c>
      <c r="B335" s="172" t="s">
        <v>56</v>
      </c>
      <c r="C335" s="174">
        <f t="shared" si="7"/>
        <v>0</v>
      </c>
      <c r="D335" s="174"/>
      <c r="E335" s="174"/>
      <c r="F335" s="174"/>
      <c r="G335" s="174"/>
      <c r="H335" s="174"/>
    </row>
    <row r="336" spans="1:8">
      <c r="A336" s="172" t="s">
        <v>579</v>
      </c>
      <c r="B336" s="172" t="s">
        <v>58</v>
      </c>
      <c r="C336" s="174">
        <f t="shared" si="7"/>
        <v>40</v>
      </c>
      <c r="D336" s="174">
        <v>40</v>
      </c>
      <c r="E336" s="174"/>
      <c r="F336" s="174"/>
      <c r="G336" s="174"/>
      <c r="H336" s="174"/>
    </row>
    <row r="337" spans="1:8">
      <c r="A337" s="172" t="s">
        <v>580</v>
      </c>
      <c r="B337" s="172" t="s">
        <v>581</v>
      </c>
      <c r="C337" s="174">
        <f t="shared" si="7"/>
        <v>15</v>
      </c>
      <c r="D337" s="174">
        <v>15</v>
      </c>
      <c r="E337" s="174"/>
      <c r="F337" s="174"/>
      <c r="G337" s="174"/>
      <c r="H337" s="174"/>
    </row>
    <row r="338" spans="1:8">
      <c r="A338" s="172" t="s">
        <v>582</v>
      </c>
      <c r="B338" s="172" t="s">
        <v>583</v>
      </c>
      <c r="C338" s="174">
        <f t="shared" si="7"/>
        <v>0</v>
      </c>
      <c r="D338" s="174"/>
      <c r="E338" s="174"/>
      <c r="F338" s="174"/>
      <c r="G338" s="174"/>
      <c r="H338" s="174"/>
    </row>
    <row r="339" spans="1:8">
      <c r="A339" s="172" t="s">
        <v>584</v>
      </c>
      <c r="B339" s="172" t="s">
        <v>585</v>
      </c>
      <c r="C339" s="174">
        <f t="shared" si="7"/>
        <v>0</v>
      </c>
      <c r="D339" s="174"/>
      <c r="E339" s="174"/>
      <c r="F339" s="174"/>
      <c r="G339" s="174"/>
      <c r="H339" s="174"/>
    </row>
    <row r="340" spans="1:8">
      <c r="A340" s="172" t="s">
        <v>586</v>
      </c>
      <c r="B340" s="172" t="s">
        <v>587</v>
      </c>
      <c r="C340" s="174">
        <f t="shared" si="7"/>
        <v>0</v>
      </c>
      <c r="D340" s="174"/>
      <c r="E340" s="174"/>
      <c r="F340" s="174"/>
      <c r="G340" s="174"/>
      <c r="H340" s="174"/>
    </row>
    <row r="341" spans="1:8">
      <c r="A341" s="172" t="s">
        <v>588</v>
      </c>
      <c r="B341" s="172" t="s">
        <v>589</v>
      </c>
      <c r="C341" s="174">
        <f t="shared" si="7"/>
        <v>0</v>
      </c>
      <c r="D341" s="174"/>
      <c r="E341" s="174"/>
      <c r="F341" s="174"/>
      <c r="G341" s="174"/>
      <c r="H341" s="174"/>
    </row>
    <row r="342" spans="1:8">
      <c r="A342" s="172" t="s">
        <v>590</v>
      </c>
      <c r="B342" s="172" t="s">
        <v>591</v>
      </c>
      <c r="C342" s="174">
        <f t="shared" si="7"/>
        <v>4</v>
      </c>
      <c r="D342" s="174">
        <v>4</v>
      </c>
      <c r="E342" s="174"/>
      <c r="F342" s="174"/>
      <c r="G342" s="174"/>
      <c r="H342" s="174"/>
    </row>
    <row r="343" spans="1:8">
      <c r="A343" s="172" t="s">
        <v>592</v>
      </c>
      <c r="B343" s="180" t="s">
        <v>593</v>
      </c>
      <c r="C343" s="174">
        <f t="shared" si="7"/>
        <v>0</v>
      </c>
      <c r="D343" s="174"/>
      <c r="E343" s="174"/>
      <c r="F343" s="174"/>
      <c r="G343" s="174"/>
      <c r="H343" s="174"/>
    </row>
    <row r="344" spans="1:8">
      <c r="A344" s="172" t="s">
        <v>594</v>
      </c>
      <c r="B344" s="180" t="s">
        <v>595</v>
      </c>
      <c r="C344" s="174">
        <f t="shared" si="7"/>
        <v>0</v>
      </c>
      <c r="D344" s="174"/>
      <c r="E344" s="174"/>
      <c r="F344" s="174"/>
      <c r="G344" s="174"/>
      <c r="H344" s="174"/>
    </row>
    <row r="345" spans="1:8">
      <c r="A345" s="172" t="s">
        <v>596</v>
      </c>
      <c r="B345" s="172" t="s">
        <v>72</v>
      </c>
      <c r="C345" s="174">
        <f t="shared" si="7"/>
        <v>0</v>
      </c>
      <c r="D345" s="174"/>
      <c r="E345" s="174"/>
      <c r="F345" s="174"/>
      <c r="G345" s="174"/>
      <c r="H345" s="174"/>
    </row>
    <row r="346" spans="1:8">
      <c r="A346" s="172" t="s">
        <v>597</v>
      </c>
      <c r="B346" s="172" t="s">
        <v>598</v>
      </c>
      <c r="C346" s="174">
        <f t="shared" si="7"/>
        <v>0</v>
      </c>
      <c r="D346" s="174"/>
      <c r="E346" s="174"/>
      <c r="F346" s="174"/>
      <c r="G346" s="174"/>
      <c r="H346" s="174"/>
    </row>
    <row r="347" spans="1:8">
      <c r="A347" s="172" t="s">
        <v>599</v>
      </c>
      <c r="B347" s="173" t="s">
        <v>600</v>
      </c>
      <c r="C347" s="174">
        <f t="shared" si="7"/>
        <v>0</v>
      </c>
      <c r="D347" s="174">
        <f>SUM(D348:D356)</f>
        <v>0</v>
      </c>
      <c r="E347" s="174">
        <f>SUM(E348:E356)</f>
        <v>0</v>
      </c>
      <c r="F347" s="174">
        <f>SUM(F348:F356)</f>
        <v>0</v>
      </c>
      <c r="G347" s="174">
        <f>SUM(G348:G356)</f>
        <v>0</v>
      </c>
      <c r="H347" s="174">
        <f>SUM(H348:H356)</f>
        <v>0</v>
      </c>
    </row>
    <row r="348" spans="1:8">
      <c r="A348" s="172" t="s">
        <v>601</v>
      </c>
      <c r="B348" s="172" t="s">
        <v>54</v>
      </c>
      <c r="C348" s="174">
        <f t="shared" si="7"/>
        <v>0</v>
      </c>
      <c r="D348" s="174"/>
      <c r="E348" s="174"/>
      <c r="F348" s="174"/>
      <c r="G348" s="174"/>
      <c r="H348" s="174"/>
    </row>
    <row r="349" spans="1:8">
      <c r="A349" s="172" t="s">
        <v>602</v>
      </c>
      <c r="B349" s="172" t="s">
        <v>56</v>
      </c>
      <c r="C349" s="174">
        <f t="shared" si="7"/>
        <v>0</v>
      </c>
      <c r="D349" s="174"/>
      <c r="E349" s="174"/>
      <c r="F349" s="174"/>
      <c r="G349" s="174"/>
      <c r="H349" s="174"/>
    </row>
    <row r="350" spans="1:8">
      <c r="A350" s="172" t="s">
        <v>603</v>
      </c>
      <c r="B350" s="172" t="s">
        <v>58</v>
      </c>
      <c r="C350" s="174">
        <f t="shared" si="7"/>
        <v>0</v>
      </c>
      <c r="D350" s="174"/>
      <c r="E350" s="174"/>
      <c r="F350" s="174"/>
      <c r="G350" s="174"/>
      <c r="H350" s="174"/>
    </row>
    <row r="351" spans="1:8">
      <c r="A351" s="172" t="s">
        <v>604</v>
      </c>
      <c r="B351" s="172" t="s">
        <v>605</v>
      </c>
      <c r="C351" s="174">
        <f t="shared" si="7"/>
        <v>0</v>
      </c>
      <c r="D351" s="174"/>
      <c r="E351" s="174"/>
      <c r="F351" s="174"/>
      <c r="G351" s="174"/>
      <c r="H351" s="174"/>
    </row>
    <row r="352" spans="1:8">
      <c r="A352" s="172" t="s">
        <v>606</v>
      </c>
      <c r="B352" s="172" t="s">
        <v>607</v>
      </c>
      <c r="C352" s="174">
        <f t="shared" si="7"/>
        <v>0</v>
      </c>
      <c r="D352" s="174"/>
      <c r="E352" s="174"/>
      <c r="F352" s="174"/>
      <c r="G352" s="174"/>
      <c r="H352" s="174"/>
    </row>
    <row r="353" spans="1:8">
      <c r="A353" s="172" t="s">
        <v>608</v>
      </c>
      <c r="B353" s="172" t="s">
        <v>609</v>
      </c>
      <c r="C353" s="174">
        <f t="shared" si="7"/>
        <v>0</v>
      </c>
      <c r="D353" s="174"/>
      <c r="E353" s="174"/>
      <c r="F353" s="174"/>
      <c r="G353" s="174"/>
      <c r="H353" s="174"/>
    </row>
    <row r="354" spans="1:8">
      <c r="A354" s="172" t="s">
        <v>610</v>
      </c>
      <c r="B354" s="180" t="s">
        <v>595</v>
      </c>
      <c r="C354" s="174">
        <f t="shared" si="7"/>
        <v>0</v>
      </c>
      <c r="D354" s="174"/>
      <c r="E354" s="174"/>
      <c r="F354" s="174"/>
      <c r="G354" s="174"/>
      <c r="H354" s="174"/>
    </row>
    <row r="355" spans="1:8">
      <c r="A355" s="172" t="s">
        <v>611</v>
      </c>
      <c r="B355" s="172" t="s">
        <v>72</v>
      </c>
      <c r="C355" s="174">
        <f t="shared" si="7"/>
        <v>0</v>
      </c>
      <c r="D355" s="174"/>
      <c r="E355" s="174"/>
      <c r="F355" s="174"/>
      <c r="G355" s="174"/>
      <c r="H355" s="174"/>
    </row>
    <row r="356" spans="1:8">
      <c r="A356" s="172" t="s">
        <v>612</v>
      </c>
      <c r="B356" s="172" t="s">
        <v>613</v>
      </c>
      <c r="C356" s="174">
        <f t="shared" si="7"/>
        <v>0</v>
      </c>
      <c r="D356" s="174"/>
      <c r="E356" s="174"/>
      <c r="F356" s="174"/>
      <c r="G356" s="174"/>
      <c r="H356" s="174"/>
    </row>
    <row r="357" spans="1:8">
      <c r="A357" s="172" t="s">
        <v>614</v>
      </c>
      <c r="B357" s="173" t="s">
        <v>615</v>
      </c>
      <c r="C357" s="174">
        <f t="shared" si="7"/>
        <v>0</v>
      </c>
      <c r="D357" s="174">
        <f>SUM(D358:D366)</f>
        <v>0</v>
      </c>
      <c r="E357" s="174">
        <f>SUM(E358:E366)</f>
        <v>0</v>
      </c>
      <c r="F357" s="174">
        <f>SUM(F358:F366)</f>
        <v>0</v>
      </c>
      <c r="G357" s="174">
        <f>SUM(G358:G366)</f>
        <v>0</v>
      </c>
      <c r="H357" s="174">
        <f>SUM(H358:H366)</f>
        <v>0</v>
      </c>
    </row>
    <row r="358" spans="1:8">
      <c r="A358" s="172" t="s">
        <v>616</v>
      </c>
      <c r="B358" s="172" t="s">
        <v>54</v>
      </c>
      <c r="C358" s="174">
        <f t="shared" si="7"/>
        <v>0</v>
      </c>
      <c r="D358" s="174"/>
      <c r="E358" s="174"/>
      <c r="F358" s="174"/>
      <c r="G358" s="174"/>
      <c r="H358" s="174"/>
    </row>
    <row r="359" spans="1:8">
      <c r="A359" s="172" t="s">
        <v>617</v>
      </c>
      <c r="B359" s="172" t="s">
        <v>56</v>
      </c>
      <c r="C359" s="174">
        <f t="shared" si="7"/>
        <v>0</v>
      </c>
      <c r="D359" s="174"/>
      <c r="E359" s="174"/>
      <c r="F359" s="174"/>
      <c r="G359" s="174"/>
      <c r="H359" s="174"/>
    </row>
    <row r="360" spans="1:8">
      <c r="A360" s="172" t="s">
        <v>618</v>
      </c>
      <c r="B360" s="172" t="s">
        <v>58</v>
      </c>
      <c r="C360" s="174">
        <f t="shared" si="7"/>
        <v>0</v>
      </c>
      <c r="D360" s="174"/>
      <c r="E360" s="174"/>
      <c r="F360" s="174"/>
      <c r="G360" s="174"/>
      <c r="H360" s="174"/>
    </row>
    <row r="361" spans="1:8">
      <c r="A361" s="172" t="s">
        <v>619</v>
      </c>
      <c r="B361" s="172" t="s">
        <v>620</v>
      </c>
      <c r="C361" s="174">
        <f t="shared" si="7"/>
        <v>0</v>
      </c>
      <c r="D361" s="174"/>
      <c r="E361" s="174"/>
      <c r="F361" s="174"/>
      <c r="G361" s="174"/>
      <c r="H361" s="174"/>
    </row>
    <row r="362" spans="1:8">
      <c r="A362" s="172" t="s">
        <v>621</v>
      </c>
      <c r="B362" s="172" t="s">
        <v>622</v>
      </c>
      <c r="C362" s="174">
        <f t="shared" si="7"/>
        <v>0</v>
      </c>
      <c r="D362" s="174"/>
      <c r="E362" s="174"/>
      <c r="F362" s="174"/>
      <c r="G362" s="174"/>
      <c r="H362" s="174"/>
    </row>
    <row r="363" spans="1:8">
      <c r="A363" s="172" t="s">
        <v>623</v>
      </c>
      <c r="B363" s="172" t="s">
        <v>624</v>
      </c>
      <c r="C363" s="174">
        <f t="shared" si="7"/>
        <v>0</v>
      </c>
      <c r="D363" s="174"/>
      <c r="E363" s="174"/>
      <c r="F363" s="174"/>
      <c r="G363" s="174"/>
      <c r="H363" s="174"/>
    </row>
    <row r="364" spans="1:8">
      <c r="A364" s="172" t="s">
        <v>625</v>
      </c>
      <c r="B364" s="180" t="s">
        <v>595</v>
      </c>
      <c r="C364" s="174">
        <f t="shared" si="7"/>
        <v>0</v>
      </c>
      <c r="D364" s="174"/>
      <c r="E364" s="174"/>
      <c r="F364" s="174"/>
      <c r="G364" s="174"/>
      <c r="H364" s="174"/>
    </row>
    <row r="365" spans="1:8">
      <c r="A365" s="172" t="s">
        <v>626</v>
      </c>
      <c r="B365" s="172" t="s">
        <v>72</v>
      </c>
      <c r="C365" s="174">
        <f t="shared" si="7"/>
        <v>0</v>
      </c>
      <c r="D365" s="174"/>
      <c r="E365" s="174"/>
      <c r="F365" s="174"/>
      <c r="G365" s="174"/>
      <c r="H365" s="174"/>
    </row>
    <row r="366" spans="1:8">
      <c r="A366" s="172" t="s">
        <v>627</v>
      </c>
      <c r="B366" s="172" t="s">
        <v>628</v>
      </c>
      <c r="C366" s="174">
        <f t="shared" si="7"/>
        <v>0</v>
      </c>
      <c r="D366" s="174"/>
      <c r="E366" s="174"/>
      <c r="F366" s="174"/>
      <c r="G366" s="174"/>
      <c r="H366" s="174"/>
    </row>
    <row r="367" spans="1:8">
      <c r="A367" s="172" t="s">
        <v>629</v>
      </c>
      <c r="B367" s="173" t="s">
        <v>630</v>
      </c>
      <c r="C367" s="174">
        <f t="shared" si="7"/>
        <v>0</v>
      </c>
      <c r="D367" s="174">
        <f>SUM(D368:D374)</f>
        <v>0</v>
      </c>
      <c r="E367" s="174">
        <f>SUM(E368:E374)</f>
        <v>0</v>
      </c>
      <c r="F367" s="174">
        <f>SUM(F368:F374)</f>
        <v>0</v>
      </c>
      <c r="G367" s="174">
        <f>SUM(G368:G374)</f>
        <v>0</v>
      </c>
      <c r="H367" s="174">
        <f>SUM(H368:H374)</f>
        <v>0</v>
      </c>
    </row>
    <row r="368" spans="1:8">
      <c r="A368" s="172" t="s">
        <v>631</v>
      </c>
      <c r="B368" s="172" t="s">
        <v>54</v>
      </c>
      <c r="C368" s="174">
        <f t="shared" si="7"/>
        <v>0</v>
      </c>
      <c r="D368" s="174"/>
      <c r="E368" s="174"/>
      <c r="F368" s="174"/>
      <c r="G368" s="174"/>
      <c r="H368" s="174"/>
    </row>
    <row r="369" spans="1:8">
      <c r="A369" s="172" t="s">
        <v>632</v>
      </c>
      <c r="B369" s="172" t="s">
        <v>56</v>
      </c>
      <c r="C369" s="174">
        <f t="shared" si="7"/>
        <v>0</v>
      </c>
      <c r="D369" s="174"/>
      <c r="E369" s="174"/>
      <c r="F369" s="174"/>
      <c r="G369" s="174"/>
      <c r="H369" s="174"/>
    </row>
    <row r="370" spans="1:8">
      <c r="A370" s="172" t="s">
        <v>633</v>
      </c>
      <c r="B370" s="172" t="s">
        <v>58</v>
      </c>
      <c r="C370" s="174">
        <f t="shared" si="7"/>
        <v>0</v>
      </c>
      <c r="D370" s="174"/>
      <c r="E370" s="174"/>
      <c r="F370" s="174"/>
      <c r="G370" s="174"/>
      <c r="H370" s="174"/>
    </row>
    <row r="371" spans="1:8">
      <c r="A371" s="172" t="s">
        <v>634</v>
      </c>
      <c r="B371" s="172" t="s">
        <v>635</v>
      </c>
      <c r="C371" s="174">
        <f t="shared" si="7"/>
        <v>0</v>
      </c>
      <c r="D371" s="174"/>
      <c r="E371" s="174"/>
      <c r="F371" s="174"/>
      <c r="G371" s="174"/>
      <c r="H371" s="174"/>
    </row>
    <row r="372" spans="1:8">
      <c r="A372" s="172" t="s">
        <v>636</v>
      </c>
      <c r="B372" s="172" t="s">
        <v>637</v>
      </c>
      <c r="C372" s="174">
        <f t="shared" si="7"/>
        <v>0</v>
      </c>
      <c r="D372" s="174"/>
      <c r="E372" s="174"/>
      <c r="F372" s="174"/>
      <c r="G372" s="174"/>
      <c r="H372" s="174"/>
    </row>
    <row r="373" spans="1:8">
      <c r="A373" s="172" t="s">
        <v>638</v>
      </c>
      <c r="B373" s="172" t="s">
        <v>72</v>
      </c>
      <c r="C373" s="174">
        <f t="shared" si="7"/>
        <v>0</v>
      </c>
      <c r="D373" s="174"/>
      <c r="E373" s="174"/>
      <c r="F373" s="174"/>
      <c r="G373" s="174"/>
      <c r="H373" s="174"/>
    </row>
    <row r="374" spans="1:8">
      <c r="A374" s="172" t="s">
        <v>639</v>
      </c>
      <c r="B374" s="172" t="s">
        <v>640</v>
      </c>
      <c r="C374" s="174">
        <f t="shared" ref="C374:C436" si="8">D374+E374+F374+G374+H374</f>
        <v>0</v>
      </c>
      <c r="D374" s="174"/>
      <c r="E374" s="174"/>
      <c r="F374" s="174"/>
      <c r="G374" s="174"/>
      <c r="H374" s="174"/>
    </row>
    <row r="375" spans="1:8">
      <c r="A375" s="172" t="s">
        <v>641</v>
      </c>
      <c r="B375" s="173" t="s">
        <v>642</v>
      </c>
      <c r="C375" s="174">
        <f t="shared" si="8"/>
        <v>0</v>
      </c>
      <c r="D375" s="174">
        <f>SUM(D376:D380)</f>
        <v>0</v>
      </c>
      <c r="E375" s="174">
        <f>SUM(E376:E380)</f>
        <v>0</v>
      </c>
      <c r="F375" s="174">
        <f>SUM(F376:F380)</f>
        <v>0</v>
      </c>
      <c r="G375" s="174">
        <f>SUM(G376:G380)</f>
        <v>0</v>
      </c>
      <c r="H375" s="174">
        <f>SUM(H376:H380)</f>
        <v>0</v>
      </c>
    </row>
    <row r="376" spans="1:8">
      <c r="A376" s="172" t="s">
        <v>643</v>
      </c>
      <c r="B376" s="172" t="s">
        <v>54</v>
      </c>
      <c r="C376" s="174">
        <f t="shared" si="8"/>
        <v>0</v>
      </c>
      <c r="D376" s="174"/>
      <c r="E376" s="174"/>
      <c r="F376" s="174"/>
      <c r="G376" s="174"/>
      <c r="H376" s="174"/>
    </row>
    <row r="377" spans="1:8">
      <c r="A377" s="172" t="s">
        <v>644</v>
      </c>
      <c r="B377" s="172" t="s">
        <v>56</v>
      </c>
      <c r="C377" s="174">
        <f t="shared" si="8"/>
        <v>0</v>
      </c>
      <c r="D377" s="174"/>
      <c r="E377" s="174"/>
      <c r="F377" s="174"/>
      <c r="G377" s="174"/>
      <c r="H377" s="174"/>
    </row>
    <row r="378" spans="1:8">
      <c r="A378" s="172" t="s">
        <v>645</v>
      </c>
      <c r="B378" s="180" t="s">
        <v>595</v>
      </c>
      <c r="C378" s="174">
        <f t="shared" si="8"/>
        <v>0</v>
      </c>
      <c r="D378" s="174"/>
      <c r="E378" s="174"/>
      <c r="F378" s="174"/>
      <c r="G378" s="174"/>
      <c r="H378" s="174"/>
    </row>
    <row r="379" spans="1:8">
      <c r="A379" s="172" t="s">
        <v>646</v>
      </c>
      <c r="B379" s="180" t="s">
        <v>647</v>
      </c>
      <c r="C379" s="174">
        <f t="shared" si="8"/>
        <v>0</v>
      </c>
      <c r="D379" s="174"/>
      <c r="E379" s="174"/>
      <c r="F379" s="174"/>
      <c r="G379" s="174"/>
      <c r="H379" s="174"/>
    </row>
    <row r="380" spans="1:8">
      <c r="A380" s="172" t="s">
        <v>648</v>
      </c>
      <c r="B380" s="172" t="s">
        <v>649</v>
      </c>
      <c r="C380" s="174">
        <f t="shared" si="8"/>
        <v>0</v>
      </c>
      <c r="D380" s="174"/>
      <c r="E380" s="174"/>
      <c r="F380" s="174"/>
      <c r="G380" s="174"/>
      <c r="H380" s="174"/>
    </row>
    <row r="381" spans="1:8">
      <c r="A381" s="172" t="s">
        <v>650</v>
      </c>
      <c r="B381" s="173" t="s">
        <v>651</v>
      </c>
      <c r="C381" s="174">
        <f t="shared" si="8"/>
        <v>0</v>
      </c>
      <c r="D381" s="174">
        <f>SUM(D382:D383)</f>
        <v>0</v>
      </c>
      <c r="E381" s="174">
        <f t="shared" ref="E381:H381" si="9">SUM(E382:E383)</f>
        <v>0</v>
      </c>
      <c r="F381" s="174">
        <f t="shared" si="9"/>
        <v>0</v>
      </c>
      <c r="G381" s="174">
        <f t="shared" si="9"/>
        <v>0</v>
      </c>
      <c r="H381" s="174">
        <f t="shared" si="9"/>
        <v>0</v>
      </c>
    </row>
    <row r="382" spans="1:8">
      <c r="A382" s="172">
        <v>2049902</v>
      </c>
      <c r="B382" s="172" t="s">
        <v>652</v>
      </c>
      <c r="C382" s="174">
        <f t="shared" si="8"/>
        <v>0</v>
      </c>
      <c r="D382" s="174"/>
      <c r="E382" s="174"/>
      <c r="F382" s="174"/>
      <c r="G382" s="174"/>
      <c r="H382" s="174"/>
    </row>
    <row r="383" spans="1:8">
      <c r="A383" s="172">
        <v>2049999</v>
      </c>
      <c r="B383" s="172" t="s">
        <v>653</v>
      </c>
      <c r="C383" s="174">
        <f t="shared" si="8"/>
        <v>0</v>
      </c>
      <c r="D383" s="174"/>
      <c r="E383" s="174"/>
      <c r="F383" s="174"/>
      <c r="G383" s="174"/>
      <c r="H383" s="174"/>
    </row>
    <row r="384" spans="1:8">
      <c r="A384" s="172" t="s">
        <v>654</v>
      </c>
      <c r="B384" s="173" t="s">
        <v>655</v>
      </c>
      <c r="C384" s="174">
        <f t="shared" si="8"/>
        <v>6400</v>
      </c>
      <c r="D384" s="174">
        <f>D385+D390+D397+D403+D409+D413+D417+D421+D427+D434</f>
        <v>5503</v>
      </c>
      <c r="E384" s="174">
        <f>E385+E390+E397+E403+E409+E413+E417+E421+E427+E434</f>
        <v>0</v>
      </c>
      <c r="F384" s="174">
        <f>F385+F390+F397+F403+F409+F413+F417+F421+F427+F434</f>
        <v>0</v>
      </c>
      <c r="G384" s="174">
        <f>G385+G390+G397+G403+G409+G413+G417+G421+G427+G434</f>
        <v>17</v>
      </c>
      <c r="H384" s="174">
        <f>H385+H390+H397+H403+H409+H413+H417+H421+H427+H434</f>
        <v>880</v>
      </c>
    </row>
    <row r="385" spans="1:8">
      <c r="A385" s="172" t="s">
        <v>656</v>
      </c>
      <c r="B385" s="173" t="s">
        <v>657</v>
      </c>
      <c r="C385" s="174">
        <f t="shared" si="8"/>
        <v>135</v>
      </c>
      <c r="D385" s="174">
        <f>SUM(D386:D389)</f>
        <v>135</v>
      </c>
      <c r="E385" s="174">
        <f>SUM(E386:E389)</f>
        <v>0</v>
      </c>
      <c r="F385" s="174">
        <f>SUM(F386:F389)</f>
        <v>0</v>
      </c>
      <c r="G385" s="174">
        <f>SUM(G386:G389)</f>
        <v>0</v>
      </c>
      <c r="H385" s="174">
        <f>SUM(H386:H389)</f>
        <v>0</v>
      </c>
    </row>
    <row r="386" spans="1:8">
      <c r="A386" s="172" t="s">
        <v>658</v>
      </c>
      <c r="B386" s="172" t="s">
        <v>54</v>
      </c>
      <c r="C386" s="174">
        <f t="shared" si="8"/>
        <v>130</v>
      </c>
      <c r="D386" s="174">
        <v>130</v>
      </c>
      <c r="E386" s="174"/>
      <c r="F386" s="174"/>
      <c r="G386" s="174"/>
      <c r="H386" s="174"/>
    </row>
    <row r="387" spans="1:8">
      <c r="A387" s="172" t="s">
        <v>659</v>
      </c>
      <c r="B387" s="172" t="s">
        <v>56</v>
      </c>
      <c r="C387" s="174">
        <f t="shared" si="8"/>
        <v>0</v>
      </c>
      <c r="D387" s="174"/>
      <c r="E387" s="174"/>
      <c r="F387" s="174"/>
      <c r="G387" s="174"/>
      <c r="H387" s="174"/>
    </row>
    <row r="388" spans="1:8">
      <c r="A388" s="172" t="s">
        <v>660</v>
      </c>
      <c r="B388" s="172" t="s">
        <v>58</v>
      </c>
      <c r="C388" s="174">
        <f t="shared" si="8"/>
        <v>5</v>
      </c>
      <c r="D388" s="174">
        <v>5</v>
      </c>
      <c r="E388" s="174"/>
      <c r="F388" s="174"/>
      <c r="G388" s="174"/>
      <c r="H388" s="174"/>
    </row>
    <row r="389" spans="1:8">
      <c r="A389" s="172" t="s">
        <v>661</v>
      </c>
      <c r="B389" s="172" t="s">
        <v>662</v>
      </c>
      <c r="C389" s="174">
        <f t="shared" si="8"/>
        <v>0</v>
      </c>
      <c r="D389" s="174"/>
      <c r="E389" s="174"/>
      <c r="F389" s="174"/>
      <c r="G389" s="174"/>
      <c r="H389" s="174"/>
    </row>
    <row r="390" spans="1:8">
      <c r="A390" s="172" t="s">
        <v>663</v>
      </c>
      <c r="B390" s="173" t="s">
        <v>664</v>
      </c>
      <c r="C390" s="174">
        <f t="shared" si="8"/>
        <v>5346</v>
      </c>
      <c r="D390" s="174">
        <f>SUM(D391:D396)</f>
        <v>4799</v>
      </c>
      <c r="E390" s="174">
        <f>SUM(E391:E396)</f>
        <v>0</v>
      </c>
      <c r="F390" s="174">
        <f>SUM(F391:F396)</f>
        <v>0</v>
      </c>
      <c r="G390" s="174">
        <f>SUM(G391:G396)</f>
        <v>17</v>
      </c>
      <c r="H390" s="174">
        <f>SUM(H391:H396)</f>
        <v>530</v>
      </c>
    </row>
    <row r="391" spans="1:8">
      <c r="A391" s="172" t="s">
        <v>665</v>
      </c>
      <c r="B391" s="172" t="s">
        <v>666</v>
      </c>
      <c r="C391" s="174">
        <f t="shared" si="8"/>
        <v>575</v>
      </c>
      <c r="D391" s="174">
        <v>575</v>
      </c>
      <c r="E391" s="174"/>
      <c r="F391" s="174"/>
      <c r="G391" s="174"/>
      <c r="H391" s="174"/>
    </row>
    <row r="392" spans="1:8">
      <c r="A392" s="172" t="s">
        <v>667</v>
      </c>
      <c r="B392" s="172" t="s">
        <v>668</v>
      </c>
      <c r="C392" s="174">
        <f t="shared" si="8"/>
        <v>2992</v>
      </c>
      <c r="D392" s="174">
        <v>2462</v>
      </c>
      <c r="E392" s="174"/>
      <c r="F392" s="174"/>
      <c r="G392" s="174"/>
      <c r="H392" s="174">
        <v>530</v>
      </c>
    </row>
    <row r="393" spans="1:8">
      <c r="A393" s="172" t="s">
        <v>669</v>
      </c>
      <c r="B393" s="172" t="s">
        <v>670</v>
      </c>
      <c r="C393" s="174">
        <f t="shared" si="8"/>
        <v>1350</v>
      </c>
      <c r="D393" s="174">
        <v>1350</v>
      </c>
      <c r="E393" s="174"/>
      <c r="F393" s="174"/>
      <c r="G393" s="174"/>
      <c r="H393" s="174"/>
    </row>
    <row r="394" spans="1:8">
      <c r="A394" s="172" t="s">
        <v>671</v>
      </c>
      <c r="B394" s="172" t="s">
        <v>672</v>
      </c>
      <c r="C394" s="174">
        <f t="shared" si="8"/>
        <v>300</v>
      </c>
      <c r="D394" s="174">
        <v>295</v>
      </c>
      <c r="E394" s="174"/>
      <c r="F394" s="174"/>
      <c r="G394" s="174">
        <v>5</v>
      </c>
      <c r="H394" s="174"/>
    </row>
    <row r="395" spans="1:8">
      <c r="A395" s="172" t="s">
        <v>673</v>
      </c>
      <c r="B395" s="172" t="s">
        <v>674</v>
      </c>
      <c r="C395" s="174">
        <f t="shared" si="8"/>
        <v>12</v>
      </c>
      <c r="D395" s="174"/>
      <c r="E395" s="174"/>
      <c r="F395" s="174"/>
      <c r="G395" s="174">
        <v>12</v>
      </c>
      <c r="H395" s="174"/>
    </row>
    <row r="396" spans="1:8">
      <c r="A396" s="172" t="s">
        <v>675</v>
      </c>
      <c r="B396" s="172" t="s">
        <v>676</v>
      </c>
      <c r="C396" s="174">
        <f t="shared" si="8"/>
        <v>117</v>
      </c>
      <c r="D396" s="174">
        <v>117</v>
      </c>
      <c r="E396" s="174"/>
      <c r="F396" s="174"/>
      <c r="G396" s="174"/>
      <c r="H396" s="174"/>
    </row>
    <row r="397" spans="1:8">
      <c r="A397" s="172" t="s">
        <v>677</v>
      </c>
      <c r="B397" s="173" t="s">
        <v>678</v>
      </c>
      <c r="C397" s="174">
        <f t="shared" si="8"/>
        <v>0</v>
      </c>
      <c r="D397" s="174">
        <f>SUM(D398:D402)</f>
        <v>0</v>
      </c>
      <c r="E397" s="174">
        <f>SUM(E398:E402)</f>
        <v>0</v>
      </c>
      <c r="F397" s="174">
        <f>SUM(F398:F402)</f>
        <v>0</v>
      </c>
      <c r="G397" s="174">
        <f>SUM(G398:G402)</f>
        <v>0</v>
      </c>
      <c r="H397" s="174">
        <f>SUM(H398:H402)</f>
        <v>0</v>
      </c>
    </row>
    <row r="398" spans="1:8">
      <c r="A398" s="172" t="s">
        <v>679</v>
      </c>
      <c r="B398" s="172" t="s">
        <v>680</v>
      </c>
      <c r="C398" s="174">
        <f t="shared" si="8"/>
        <v>0</v>
      </c>
      <c r="D398" s="174"/>
      <c r="E398" s="174"/>
      <c r="F398" s="174"/>
      <c r="G398" s="174"/>
      <c r="H398" s="174"/>
    </row>
    <row r="399" spans="1:8">
      <c r="A399" s="172" t="s">
        <v>681</v>
      </c>
      <c r="B399" s="172" t="s">
        <v>682</v>
      </c>
      <c r="C399" s="174">
        <f t="shared" si="8"/>
        <v>0</v>
      </c>
      <c r="D399" s="174"/>
      <c r="E399" s="174"/>
      <c r="F399" s="174"/>
      <c r="G399" s="174"/>
      <c r="H399" s="174"/>
    </row>
    <row r="400" spans="1:8">
      <c r="A400" s="172" t="s">
        <v>683</v>
      </c>
      <c r="B400" s="172" t="s">
        <v>684</v>
      </c>
      <c r="C400" s="174">
        <f t="shared" si="8"/>
        <v>0</v>
      </c>
      <c r="D400" s="174"/>
      <c r="E400" s="174"/>
      <c r="F400" s="174"/>
      <c r="G400" s="174"/>
      <c r="H400" s="174"/>
    </row>
    <row r="401" spans="1:8">
      <c r="A401" s="172" t="s">
        <v>685</v>
      </c>
      <c r="B401" s="172" t="s">
        <v>686</v>
      </c>
      <c r="C401" s="174">
        <f t="shared" si="8"/>
        <v>0</v>
      </c>
      <c r="D401" s="174"/>
      <c r="E401" s="174"/>
      <c r="F401" s="174"/>
      <c r="G401" s="174"/>
      <c r="H401" s="174"/>
    </row>
    <row r="402" spans="1:8">
      <c r="A402" s="172" t="s">
        <v>687</v>
      </c>
      <c r="B402" s="172" t="s">
        <v>688</v>
      </c>
      <c r="C402" s="174">
        <f t="shared" si="8"/>
        <v>0</v>
      </c>
      <c r="D402" s="174"/>
      <c r="E402" s="174"/>
      <c r="F402" s="174"/>
      <c r="G402" s="174"/>
      <c r="H402" s="174"/>
    </row>
    <row r="403" spans="1:8">
      <c r="A403" s="172" t="s">
        <v>689</v>
      </c>
      <c r="B403" s="173" t="s">
        <v>690</v>
      </c>
      <c r="C403" s="174">
        <f t="shared" si="8"/>
        <v>0</v>
      </c>
      <c r="D403" s="174">
        <f>SUM(D404:D408)</f>
        <v>0</v>
      </c>
      <c r="E403" s="174">
        <f>SUM(E404:E408)</f>
        <v>0</v>
      </c>
      <c r="F403" s="174">
        <f>SUM(F404:F408)</f>
        <v>0</v>
      </c>
      <c r="G403" s="174">
        <f>SUM(G404:G408)</f>
        <v>0</v>
      </c>
      <c r="H403" s="174">
        <f>SUM(H404:H408)</f>
        <v>0</v>
      </c>
    </row>
    <row r="404" spans="1:8">
      <c r="A404" s="172" t="s">
        <v>691</v>
      </c>
      <c r="B404" s="172" t="s">
        <v>692</v>
      </c>
      <c r="C404" s="174">
        <f t="shared" si="8"/>
        <v>0</v>
      </c>
      <c r="D404" s="174"/>
      <c r="E404" s="174"/>
      <c r="F404" s="174"/>
      <c r="G404" s="174"/>
      <c r="H404" s="174"/>
    </row>
    <row r="405" spans="1:8">
      <c r="A405" s="172" t="s">
        <v>693</v>
      </c>
      <c r="B405" s="172" t="s">
        <v>694</v>
      </c>
      <c r="C405" s="174">
        <f t="shared" si="8"/>
        <v>0</v>
      </c>
      <c r="D405" s="174"/>
      <c r="E405" s="174"/>
      <c r="F405" s="174"/>
      <c r="G405" s="174"/>
      <c r="H405" s="174"/>
    </row>
    <row r="406" spans="1:8">
      <c r="A406" s="172" t="s">
        <v>695</v>
      </c>
      <c r="B406" s="172" t="s">
        <v>696</v>
      </c>
      <c r="C406" s="174">
        <f t="shared" si="8"/>
        <v>0</v>
      </c>
      <c r="D406" s="174"/>
      <c r="E406" s="174"/>
      <c r="F406" s="174"/>
      <c r="G406" s="174"/>
      <c r="H406" s="174"/>
    </row>
    <row r="407" spans="1:8">
      <c r="A407" s="172" t="s">
        <v>697</v>
      </c>
      <c r="B407" s="172" t="s">
        <v>698</v>
      </c>
      <c r="C407" s="174">
        <f t="shared" si="8"/>
        <v>0</v>
      </c>
      <c r="D407" s="174"/>
      <c r="E407" s="174"/>
      <c r="F407" s="174"/>
      <c r="G407" s="174"/>
      <c r="H407" s="174"/>
    </row>
    <row r="408" spans="1:8">
      <c r="A408" s="172" t="s">
        <v>699</v>
      </c>
      <c r="B408" s="172" t="s">
        <v>700</v>
      </c>
      <c r="C408" s="174">
        <f t="shared" si="8"/>
        <v>0</v>
      </c>
      <c r="D408" s="174"/>
      <c r="E408" s="174"/>
      <c r="F408" s="174"/>
      <c r="G408" s="174"/>
      <c r="H408" s="174"/>
    </row>
    <row r="409" spans="1:8">
      <c r="A409" s="172" t="s">
        <v>701</v>
      </c>
      <c r="B409" s="173" t="s">
        <v>702</v>
      </c>
      <c r="C409" s="174">
        <f t="shared" si="8"/>
        <v>0</v>
      </c>
      <c r="D409" s="174">
        <f>SUM(D410:D412)</f>
        <v>0</v>
      </c>
      <c r="E409" s="174">
        <f>SUM(E410:E412)</f>
        <v>0</v>
      </c>
      <c r="F409" s="174">
        <f>SUM(F410:F412)</f>
        <v>0</v>
      </c>
      <c r="G409" s="174">
        <f>SUM(G410:G412)</f>
        <v>0</v>
      </c>
      <c r="H409" s="174">
        <f>SUM(H410:H412)</f>
        <v>0</v>
      </c>
    </row>
    <row r="410" spans="1:8">
      <c r="A410" s="172" t="s">
        <v>703</v>
      </c>
      <c r="B410" s="172" t="s">
        <v>704</v>
      </c>
      <c r="C410" s="174">
        <f t="shared" si="8"/>
        <v>0</v>
      </c>
      <c r="D410" s="174"/>
      <c r="E410" s="174"/>
      <c r="F410" s="174"/>
      <c r="G410" s="174"/>
      <c r="H410" s="174"/>
    </row>
    <row r="411" spans="1:8">
      <c r="A411" s="172" t="s">
        <v>705</v>
      </c>
      <c r="B411" s="172" t="s">
        <v>706</v>
      </c>
      <c r="C411" s="174">
        <f t="shared" si="8"/>
        <v>0</v>
      </c>
      <c r="D411" s="174"/>
      <c r="E411" s="174"/>
      <c r="F411" s="174"/>
      <c r="G411" s="174"/>
      <c r="H411" s="174"/>
    </row>
    <row r="412" spans="1:8">
      <c r="A412" s="172" t="s">
        <v>707</v>
      </c>
      <c r="B412" s="172" t="s">
        <v>708</v>
      </c>
      <c r="C412" s="174">
        <f t="shared" si="8"/>
        <v>0</v>
      </c>
      <c r="D412" s="174"/>
      <c r="E412" s="174"/>
      <c r="F412" s="174"/>
      <c r="G412" s="174"/>
      <c r="H412" s="174"/>
    </row>
    <row r="413" spans="1:8">
      <c r="A413" s="172" t="s">
        <v>709</v>
      </c>
      <c r="B413" s="173" t="s">
        <v>710</v>
      </c>
      <c r="C413" s="174">
        <f t="shared" si="8"/>
        <v>0</v>
      </c>
      <c r="D413" s="174">
        <f>SUM(D414:D416)</f>
        <v>0</v>
      </c>
      <c r="E413" s="174">
        <f>SUM(E414:E416)</f>
        <v>0</v>
      </c>
      <c r="F413" s="174">
        <f>SUM(F414:F416)</f>
        <v>0</v>
      </c>
      <c r="G413" s="174">
        <f>SUM(G414:G416)</f>
        <v>0</v>
      </c>
      <c r="H413" s="174">
        <f>SUM(H414:H416)</f>
        <v>0</v>
      </c>
    </row>
    <row r="414" spans="1:8">
      <c r="A414" s="172" t="s">
        <v>711</v>
      </c>
      <c r="B414" s="172" t="s">
        <v>712</v>
      </c>
      <c r="C414" s="174">
        <f t="shared" si="8"/>
        <v>0</v>
      </c>
      <c r="D414" s="174"/>
      <c r="E414" s="174"/>
      <c r="F414" s="174"/>
      <c r="G414" s="174"/>
      <c r="H414" s="174"/>
    </row>
    <row r="415" spans="1:8">
      <c r="A415" s="172" t="s">
        <v>713</v>
      </c>
      <c r="B415" s="172" t="s">
        <v>714</v>
      </c>
      <c r="C415" s="174">
        <f t="shared" si="8"/>
        <v>0</v>
      </c>
      <c r="D415" s="174"/>
      <c r="E415" s="174"/>
      <c r="F415" s="174"/>
      <c r="G415" s="174"/>
      <c r="H415" s="174"/>
    </row>
    <row r="416" spans="1:8">
      <c r="A416" s="172" t="s">
        <v>715</v>
      </c>
      <c r="B416" s="172" t="s">
        <v>716</v>
      </c>
      <c r="C416" s="174">
        <f t="shared" si="8"/>
        <v>0</v>
      </c>
      <c r="D416" s="174"/>
      <c r="E416" s="174"/>
      <c r="F416" s="174"/>
      <c r="G416" s="174"/>
      <c r="H416" s="174"/>
    </row>
    <row r="417" spans="1:8">
      <c r="A417" s="172" t="s">
        <v>717</v>
      </c>
      <c r="B417" s="173" t="s">
        <v>718</v>
      </c>
      <c r="C417" s="174">
        <f t="shared" si="8"/>
        <v>0</v>
      </c>
      <c r="D417" s="174">
        <f>SUM(D418:D420)</f>
        <v>0</v>
      </c>
      <c r="E417" s="174">
        <f>SUM(E418:E420)</f>
        <v>0</v>
      </c>
      <c r="F417" s="174">
        <f>SUM(F418:F420)</f>
        <v>0</v>
      </c>
      <c r="G417" s="174">
        <f>SUM(G418:G420)</f>
        <v>0</v>
      </c>
      <c r="H417" s="174">
        <f>SUM(H418:H420)</f>
        <v>0</v>
      </c>
    </row>
    <row r="418" spans="1:8">
      <c r="A418" s="172" t="s">
        <v>719</v>
      </c>
      <c r="B418" s="172" t="s">
        <v>720</v>
      </c>
      <c r="C418" s="174">
        <f t="shared" si="8"/>
        <v>0</v>
      </c>
      <c r="D418" s="174"/>
      <c r="E418" s="174"/>
      <c r="F418" s="174"/>
      <c r="G418" s="174"/>
      <c r="H418" s="174"/>
    </row>
    <row r="419" spans="1:8">
      <c r="A419" s="172" t="s">
        <v>721</v>
      </c>
      <c r="B419" s="172" t="s">
        <v>722</v>
      </c>
      <c r="C419" s="174">
        <f t="shared" si="8"/>
        <v>0</v>
      </c>
      <c r="D419" s="174"/>
      <c r="E419" s="174"/>
      <c r="F419" s="174"/>
      <c r="G419" s="174"/>
      <c r="H419" s="174"/>
    </row>
    <row r="420" spans="1:8">
      <c r="A420" s="172" t="s">
        <v>723</v>
      </c>
      <c r="B420" s="172" t="s">
        <v>724</v>
      </c>
      <c r="C420" s="174">
        <f t="shared" si="8"/>
        <v>0</v>
      </c>
      <c r="D420" s="174"/>
      <c r="E420" s="174"/>
      <c r="F420" s="174"/>
      <c r="G420" s="174"/>
      <c r="H420" s="174"/>
    </row>
    <row r="421" spans="1:8">
      <c r="A421" s="172" t="s">
        <v>725</v>
      </c>
      <c r="B421" s="173" t="s">
        <v>726</v>
      </c>
      <c r="C421" s="174">
        <f t="shared" si="8"/>
        <v>243</v>
      </c>
      <c r="D421" s="174">
        <f>SUM(D422:D426)</f>
        <v>243</v>
      </c>
      <c r="E421" s="174">
        <f>SUM(E422:E426)</f>
        <v>0</v>
      </c>
      <c r="F421" s="174">
        <f>SUM(F422:F426)</f>
        <v>0</v>
      </c>
      <c r="G421" s="174">
        <f>SUM(G422:G426)</f>
        <v>0</v>
      </c>
      <c r="H421" s="174">
        <f>SUM(H422:H426)</f>
        <v>0</v>
      </c>
    </row>
    <row r="422" spans="1:8">
      <c r="A422" s="172" t="s">
        <v>727</v>
      </c>
      <c r="B422" s="172" t="s">
        <v>728</v>
      </c>
      <c r="C422" s="174">
        <f t="shared" si="8"/>
        <v>138</v>
      </c>
      <c r="D422" s="174">
        <v>138</v>
      </c>
      <c r="E422" s="174"/>
      <c r="F422" s="174"/>
      <c r="G422" s="174"/>
      <c r="H422" s="174"/>
    </row>
    <row r="423" spans="1:8">
      <c r="A423" s="172" t="s">
        <v>729</v>
      </c>
      <c r="B423" s="172" t="s">
        <v>730</v>
      </c>
      <c r="C423" s="174">
        <f t="shared" si="8"/>
        <v>90</v>
      </c>
      <c r="D423" s="174">
        <v>90</v>
      </c>
      <c r="E423" s="174"/>
      <c r="F423" s="174"/>
      <c r="G423" s="174"/>
      <c r="H423" s="174"/>
    </row>
    <row r="424" spans="1:8">
      <c r="A424" s="172" t="s">
        <v>731</v>
      </c>
      <c r="B424" s="172" t="s">
        <v>732</v>
      </c>
      <c r="C424" s="174">
        <f t="shared" si="8"/>
        <v>15</v>
      </c>
      <c r="D424" s="174">
        <v>15</v>
      </c>
      <c r="E424" s="174"/>
      <c r="F424" s="174"/>
      <c r="G424" s="174"/>
      <c r="H424" s="174"/>
    </row>
    <row r="425" spans="1:8">
      <c r="A425" s="172" t="s">
        <v>733</v>
      </c>
      <c r="B425" s="172" t="s">
        <v>734</v>
      </c>
      <c r="C425" s="174">
        <f t="shared" si="8"/>
        <v>0</v>
      </c>
      <c r="D425" s="174"/>
      <c r="E425" s="174"/>
      <c r="F425" s="174"/>
      <c r="G425" s="174"/>
      <c r="H425" s="174"/>
    </row>
    <row r="426" spans="1:8">
      <c r="A426" s="172" t="s">
        <v>735</v>
      </c>
      <c r="B426" s="172" t="s">
        <v>736</v>
      </c>
      <c r="C426" s="174">
        <f t="shared" si="8"/>
        <v>0</v>
      </c>
      <c r="D426" s="174"/>
      <c r="E426" s="174"/>
      <c r="F426" s="174"/>
      <c r="G426" s="174"/>
      <c r="H426" s="174"/>
    </row>
    <row r="427" spans="1:8">
      <c r="A427" s="172" t="s">
        <v>737</v>
      </c>
      <c r="B427" s="173" t="s">
        <v>738</v>
      </c>
      <c r="C427" s="174">
        <f t="shared" si="8"/>
        <v>440</v>
      </c>
      <c r="D427" s="174">
        <f>SUM(D428:D433)</f>
        <v>90</v>
      </c>
      <c r="E427" s="174">
        <f>SUM(E428:E433)</f>
        <v>0</v>
      </c>
      <c r="F427" s="174">
        <f>SUM(F428:F433)</f>
        <v>0</v>
      </c>
      <c r="G427" s="174">
        <f>SUM(G428:G433)</f>
        <v>0</v>
      </c>
      <c r="H427" s="174">
        <f>SUM(H428:H433)</f>
        <v>350</v>
      </c>
    </row>
    <row r="428" spans="1:8">
      <c r="A428" s="172" t="s">
        <v>739</v>
      </c>
      <c r="B428" s="172" t="s">
        <v>740</v>
      </c>
      <c r="C428" s="174">
        <f t="shared" si="8"/>
        <v>0</v>
      </c>
      <c r="D428" s="174"/>
      <c r="E428" s="174"/>
      <c r="F428" s="174"/>
      <c r="G428" s="174"/>
      <c r="H428" s="174"/>
    </row>
    <row r="429" spans="1:8">
      <c r="A429" s="172" t="s">
        <v>741</v>
      </c>
      <c r="B429" s="172" t="s">
        <v>742</v>
      </c>
      <c r="C429" s="174">
        <f t="shared" si="8"/>
        <v>0</v>
      </c>
      <c r="D429" s="174"/>
      <c r="E429" s="174"/>
      <c r="F429" s="174"/>
      <c r="G429" s="174"/>
      <c r="H429" s="174"/>
    </row>
    <row r="430" spans="1:8">
      <c r="A430" s="172" t="s">
        <v>743</v>
      </c>
      <c r="B430" s="172" t="s">
        <v>744</v>
      </c>
      <c r="C430" s="174">
        <f t="shared" si="8"/>
        <v>0</v>
      </c>
      <c r="D430" s="174"/>
      <c r="E430" s="174"/>
      <c r="F430" s="174"/>
      <c r="G430" s="174"/>
      <c r="H430" s="174"/>
    </row>
    <row r="431" spans="1:8">
      <c r="A431" s="172" t="s">
        <v>745</v>
      </c>
      <c r="B431" s="172" t="s">
        <v>746</v>
      </c>
      <c r="C431" s="174">
        <f t="shared" si="8"/>
        <v>0</v>
      </c>
      <c r="D431" s="174"/>
      <c r="E431" s="174"/>
      <c r="F431" s="174"/>
      <c r="G431" s="174"/>
      <c r="H431" s="174"/>
    </row>
    <row r="432" spans="1:8">
      <c r="A432" s="172" t="s">
        <v>747</v>
      </c>
      <c r="B432" s="172" t="s">
        <v>748</v>
      </c>
      <c r="C432" s="174">
        <f t="shared" si="8"/>
        <v>0</v>
      </c>
      <c r="D432" s="174"/>
      <c r="E432" s="174"/>
      <c r="F432" s="174"/>
      <c r="G432" s="174"/>
      <c r="H432" s="174"/>
    </row>
    <row r="433" spans="1:8">
      <c r="A433" s="172" t="s">
        <v>749</v>
      </c>
      <c r="B433" s="172" t="s">
        <v>750</v>
      </c>
      <c r="C433" s="174">
        <f t="shared" si="8"/>
        <v>440</v>
      </c>
      <c r="D433" s="174">
        <v>90</v>
      </c>
      <c r="E433" s="174"/>
      <c r="F433" s="174"/>
      <c r="G433" s="174"/>
      <c r="H433" s="174">
        <v>350</v>
      </c>
    </row>
    <row r="434" spans="1:8">
      <c r="A434" s="172" t="s">
        <v>751</v>
      </c>
      <c r="B434" s="173" t="s">
        <v>752</v>
      </c>
      <c r="C434" s="174">
        <f t="shared" si="8"/>
        <v>236</v>
      </c>
      <c r="D434" s="174">
        <f>SUM(D435:D435)</f>
        <v>236</v>
      </c>
      <c r="E434" s="174">
        <f>SUM(E435:E435)</f>
        <v>0</v>
      </c>
      <c r="F434" s="174">
        <f>SUM(F435:F435)</f>
        <v>0</v>
      </c>
      <c r="G434" s="174">
        <f>SUM(G435:G435)</f>
        <v>0</v>
      </c>
      <c r="H434" s="174">
        <f>SUM(H435:H435)</f>
        <v>0</v>
      </c>
    </row>
    <row r="435" spans="1:8">
      <c r="A435" s="172" t="s">
        <v>753</v>
      </c>
      <c r="B435" s="172" t="s">
        <v>754</v>
      </c>
      <c r="C435" s="174">
        <f t="shared" si="8"/>
        <v>236</v>
      </c>
      <c r="D435" s="174">
        <v>236</v>
      </c>
      <c r="E435" s="174"/>
      <c r="F435" s="174"/>
      <c r="G435" s="174"/>
      <c r="H435" s="174"/>
    </row>
    <row r="436" spans="1:8">
      <c r="A436" s="172" t="s">
        <v>755</v>
      </c>
      <c r="B436" s="173" t="s">
        <v>756</v>
      </c>
      <c r="C436" s="174">
        <f t="shared" si="8"/>
        <v>77</v>
      </c>
      <c r="D436" s="174">
        <f>SUM(D437,D442,D451,D457,D462,D467,D472,D479,D483,D487)</f>
        <v>77</v>
      </c>
      <c r="E436" s="174">
        <f>SUM(E437,E442,E451,E457,E462,E467,E472,E479,E483,E487)</f>
        <v>0</v>
      </c>
      <c r="F436" s="174">
        <f>SUM(F437,F442,F451,F457,F462,F467,F472,F479,F483,F487)</f>
        <v>0</v>
      </c>
      <c r="G436" s="174">
        <f>SUM(G437,G442,G451,G457,G462,G467,G472,G479,G483,G487)</f>
        <v>0</v>
      </c>
      <c r="H436" s="174">
        <f>SUM(H437,H442,H451,H457,H462,H467,H472,H479,H483,H487)</f>
        <v>0</v>
      </c>
    </row>
    <row r="437" spans="1:8">
      <c r="A437" s="172" t="s">
        <v>757</v>
      </c>
      <c r="B437" s="173" t="s">
        <v>758</v>
      </c>
      <c r="C437" s="174">
        <f t="shared" ref="C437:C502" si="10">D437+E437+F437+G437+H437</f>
        <v>53</v>
      </c>
      <c r="D437" s="174">
        <f>SUM(D438:D441)</f>
        <v>53</v>
      </c>
      <c r="E437" s="174">
        <f>SUM(E438:E441)</f>
        <v>0</v>
      </c>
      <c r="F437" s="174">
        <f>SUM(F438:F441)</f>
        <v>0</v>
      </c>
      <c r="G437" s="174">
        <f>SUM(G438:G441)</f>
        <v>0</v>
      </c>
      <c r="H437" s="174">
        <f>SUM(H438:H441)</f>
        <v>0</v>
      </c>
    </row>
    <row r="438" spans="1:8">
      <c r="A438" s="172" t="s">
        <v>759</v>
      </c>
      <c r="B438" s="172" t="s">
        <v>54</v>
      </c>
      <c r="C438" s="174">
        <f t="shared" si="10"/>
        <v>53</v>
      </c>
      <c r="D438" s="174">
        <v>53</v>
      </c>
      <c r="E438" s="174"/>
      <c r="F438" s="174"/>
      <c r="G438" s="174"/>
      <c r="H438" s="174"/>
    </row>
    <row r="439" spans="1:8">
      <c r="A439" s="172" t="s">
        <v>760</v>
      </c>
      <c r="B439" s="172" t="s">
        <v>56</v>
      </c>
      <c r="C439" s="174">
        <f t="shared" si="10"/>
        <v>0</v>
      </c>
      <c r="D439" s="174"/>
      <c r="E439" s="174"/>
      <c r="F439" s="174"/>
      <c r="G439" s="174"/>
      <c r="H439" s="174"/>
    </row>
    <row r="440" spans="1:8">
      <c r="A440" s="172" t="s">
        <v>761</v>
      </c>
      <c r="B440" s="172" t="s">
        <v>58</v>
      </c>
      <c r="C440" s="174">
        <f t="shared" si="10"/>
        <v>0</v>
      </c>
      <c r="D440" s="174"/>
      <c r="E440" s="174"/>
      <c r="F440" s="174"/>
      <c r="G440" s="174"/>
      <c r="H440" s="174"/>
    </row>
    <row r="441" spans="1:8">
      <c r="A441" s="172" t="s">
        <v>762</v>
      </c>
      <c r="B441" s="172" t="s">
        <v>763</v>
      </c>
      <c r="C441" s="174">
        <f t="shared" si="10"/>
        <v>0</v>
      </c>
      <c r="D441" s="174"/>
      <c r="E441" s="174"/>
      <c r="F441" s="174"/>
      <c r="G441" s="174"/>
      <c r="H441" s="174"/>
    </row>
    <row r="442" spans="1:8">
      <c r="A442" s="172" t="s">
        <v>764</v>
      </c>
      <c r="B442" s="173" t="s">
        <v>765</v>
      </c>
      <c r="C442" s="174">
        <f t="shared" si="10"/>
        <v>0</v>
      </c>
      <c r="D442" s="174">
        <f>SUM(D443:D450)</f>
        <v>0</v>
      </c>
      <c r="E442" s="174">
        <f>SUM(E443:E450)</f>
        <v>0</v>
      </c>
      <c r="F442" s="174">
        <f>SUM(F443:F450)</f>
        <v>0</v>
      </c>
      <c r="G442" s="174">
        <f>SUM(G443:G450)</f>
        <v>0</v>
      </c>
      <c r="H442" s="174">
        <f>SUM(H443:H450)</f>
        <v>0</v>
      </c>
    </row>
    <row r="443" spans="1:8">
      <c r="A443" s="172" t="s">
        <v>766</v>
      </c>
      <c r="B443" s="172" t="s">
        <v>767</v>
      </c>
      <c r="C443" s="174">
        <f t="shared" si="10"/>
        <v>0</v>
      </c>
      <c r="D443" s="174"/>
      <c r="E443" s="174"/>
      <c r="F443" s="174"/>
      <c r="G443" s="174"/>
      <c r="H443" s="174"/>
    </row>
    <row r="444" spans="1:8">
      <c r="A444" s="172" t="s">
        <v>768</v>
      </c>
      <c r="B444" s="172" t="s">
        <v>769</v>
      </c>
      <c r="C444" s="174">
        <f t="shared" si="10"/>
        <v>0</v>
      </c>
      <c r="D444" s="174"/>
      <c r="E444" s="174"/>
      <c r="F444" s="174"/>
      <c r="G444" s="174"/>
      <c r="H444" s="174"/>
    </row>
    <row r="445" spans="1:8">
      <c r="A445" s="172" t="s">
        <v>770</v>
      </c>
      <c r="B445" s="172" t="s">
        <v>771</v>
      </c>
      <c r="C445" s="174">
        <f t="shared" si="10"/>
        <v>0</v>
      </c>
      <c r="D445" s="174"/>
      <c r="E445" s="174"/>
      <c r="F445" s="174"/>
      <c r="G445" s="174"/>
      <c r="H445" s="174"/>
    </row>
    <row r="446" spans="1:8">
      <c r="A446" s="172" t="s">
        <v>772</v>
      </c>
      <c r="B446" s="172" t="s">
        <v>773</v>
      </c>
      <c r="C446" s="174">
        <f t="shared" si="10"/>
        <v>0</v>
      </c>
      <c r="D446" s="174"/>
      <c r="E446" s="174"/>
      <c r="F446" s="174"/>
      <c r="G446" s="174"/>
      <c r="H446" s="174"/>
    </row>
    <row r="447" spans="1:8">
      <c r="A447" s="172" t="s">
        <v>774</v>
      </c>
      <c r="B447" s="172" t="s">
        <v>775</v>
      </c>
      <c r="C447" s="174">
        <f t="shared" si="10"/>
        <v>0</v>
      </c>
      <c r="D447" s="174"/>
      <c r="E447" s="174"/>
      <c r="F447" s="174"/>
      <c r="G447" s="174"/>
      <c r="H447" s="174"/>
    </row>
    <row r="448" spans="1:8">
      <c r="A448" s="172" t="s">
        <v>776</v>
      </c>
      <c r="B448" s="172" t="s">
        <v>777</v>
      </c>
      <c r="C448" s="174">
        <f t="shared" si="10"/>
        <v>0</v>
      </c>
      <c r="D448" s="174"/>
      <c r="E448" s="174"/>
      <c r="F448" s="174"/>
      <c r="G448" s="174"/>
      <c r="H448" s="174"/>
    </row>
    <row r="449" spans="1:8">
      <c r="A449" s="172" t="s">
        <v>778</v>
      </c>
      <c r="B449" s="172" t="s">
        <v>779</v>
      </c>
      <c r="C449" s="174">
        <f t="shared" si="10"/>
        <v>0</v>
      </c>
      <c r="D449" s="174"/>
      <c r="E449" s="174"/>
      <c r="F449" s="174"/>
      <c r="G449" s="174"/>
      <c r="H449" s="174"/>
    </row>
    <row r="450" spans="1:8">
      <c r="A450" s="172" t="s">
        <v>780</v>
      </c>
      <c r="B450" s="172" t="s">
        <v>781</v>
      </c>
      <c r="C450" s="174">
        <f t="shared" si="10"/>
        <v>0</v>
      </c>
      <c r="D450" s="174"/>
      <c r="E450" s="174"/>
      <c r="F450" s="174"/>
      <c r="G450" s="174"/>
      <c r="H450" s="174"/>
    </row>
    <row r="451" spans="1:8">
      <c r="A451" s="172" t="s">
        <v>782</v>
      </c>
      <c r="B451" s="173" t="s">
        <v>783</v>
      </c>
      <c r="C451" s="174">
        <f t="shared" si="10"/>
        <v>0</v>
      </c>
      <c r="D451" s="174">
        <f>SUM(D452:D456)</f>
        <v>0</v>
      </c>
      <c r="E451" s="174">
        <f>SUM(E452:E456)</f>
        <v>0</v>
      </c>
      <c r="F451" s="174">
        <f>SUM(F452:F456)</f>
        <v>0</v>
      </c>
      <c r="G451" s="174">
        <f>SUM(G452:G456)</f>
        <v>0</v>
      </c>
      <c r="H451" s="174">
        <f>SUM(H452:H456)</f>
        <v>0</v>
      </c>
    </row>
    <row r="452" spans="1:8">
      <c r="A452" s="172" t="s">
        <v>784</v>
      </c>
      <c r="B452" s="172" t="s">
        <v>767</v>
      </c>
      <c r="C452" s="174">
        <f t="shared" si="10"/>
        <v>0</v>
      </c>
      <c r="D452" s="174"/>
      <c r="E452" s="174"/>
      <c r="F452" s="174"/>
      <c r="G452" s="174"/>
      <c r="H452" s="174"/>
    </row>
    <row r="453" spans="1:8">
      <c r="A453" s="172" t="s">
        <v>785</v>
      </c>
      <c r="B453" s="172" t="s">
        <v>786</v>
      </c>
      <c r="C453" s="174">
        <f t="shared" si="10"/>
        <v>0</v>
      </c>
      <c r="D453" s="174"/>
      <c r="E453" s="174"/>
      <c r="F453" s="174"/>
      <c r="G453" s="174"/>
      <c r="H453" s="174"/>
    </row>
    <row r="454" spans="1:8">
      <c r="A454" s="172" t="s">
        <v>787</v>
      </c>
      <c r="B454" s="172" t="s">
        <v>788</v>
      </c>
      <c r="C454" s="174">
        <f t="shared" si="10"/>
        <v>0</v>
      </c>
      <c r="D454" s="174"/>
      <c r="E454" s="174"/>
      <c r="F454" s="174"/>
      <c r="G454" s="174"/>
      <c r="H454" s="174"/>
    </row>
    <row r="455" spans="1:8">
      <c r="A455" s="172" t="s">
        <v>789</v>
      </c>
      <c r="B455" s="172" t="s">
        <v>790</v>
      </c>
      <c r="C455" s="174">
        <f t="shared" si="10"/>
        <v>0</v>
      </c>
      <c r="D455" s="174"/>
      <c r="E455" s="174"/>
      <c r="F455" s="174"/>
      <c r="G455" s="174"/>
      <c r="H455" s="174"/>
    </row>
    <row r="456" spans="1:8">
      <c r="A456" s="172" t="s">
        <v>791</v>
      </c>
      <c r="B456" s="172" t="s">
        <v>792</v>
      </c>
      <c r="C456" s="174">
        <f t="shared" si="10"/>
        <v>0</v>
      </c>
      <c r="D456" s="174"/>
      <c r="E456" s="174"/>
      <c r="F456" s="174"/>
      <c r="G456" s="174"/>
      <c r="H456" s="174"/>
    </row>
    <row r="457" spans="1:8">
      <c r="A457" s="172" t="s">
        <v>793</v>
      </c>
      <c r="B457" s="173" t="s">
        <v>794</v>
      </c>
      <c r="C457" s="174">
        <f t="shared" si="10"/>
        <v>16</v>
      </c>
      <c r="D457" s="174">
        <f>SUM(D458:D461)</f>
        <v>16</v>
      </c>
      <c r="E457" s="174">
        <f>SUM(E458:E461)</f>
        <v>0</v>
      </c>
      <c r="F457" s="174">
        <f>SUM(F458:F461)</f>
        <v>0</v>
      </c>
      <c r="G457" s="174">
        <f>SUM(G458:G461)</f>
        <v>0</v>
      </c>
      <c r="H457" s="174">
        <f>SUM(H458:H461)</f>
        <v>0</v>
      </c>
    </row>
    <row r="458" spans="1:8">
      <c r="A458" s="172" t="s">
        <v>795</v>
      </c>
      <c r="B458" s="172" t="s">
        <v>767</v>
      </c>
      <c r="C458" s="174">
        <f t="shared" si="10"/>
        <v>0</v>
      </c>
      <c r="D458" s="174"/>
      <c r="E458" s="174"/>
      <c r="F458" s="174"/>
      <c r="G458" s="174"/>
      <c r="H458" s="174"/>
    </row>
    <row r="459" spans="1:8">
      <c r="A459" s="172" t="s">
        <v>796</v>
      </c>
      <c r="B459" s="172" t="s">
        <v>797</v>
      </c>
      <c r="C459" s="174">
        <f t="shared" si="10"/>
        <v>4</v>
      </c>
      <c r="D459" s="174">
        <v>4</v>
      </c>
      <c r="E459" s="174"/>
      <c r="F459" s="174"/>
      <c r="G459" s="174"/>
      <c r="H459" s="174"/>
    </row>
    <row r="460" spans="1:8">
      <c r="A460" s="172" t="s">
        <v>798</v>
      </c>
      <c r="B460" s="172" t="s">
        <v>799</v>
      </c>
      <c r="C460" s="174">
        <f t="shared" si="10"/>
        <v>0</v>
      </c>
      <c r="D460" s="174"/>
      <c r="E460" s="174"/>
      <c r="F460" s="174"/>
      <c r="G460" s="174"/>
      <c r="H460" s="174"/>
    </row>
    <row r="461" spans="1:8">
      <c r="A461" s="172" t="s">
        <v>800</v>
      </c>
      <c r="B461" s="172" t="s">
        <v>801</v>
      </c>
      <c r="C461" s="174">
        <f t="shared" si="10"/>
        <v>12</v>
      </c>
      <c r="D461" s="174">
        <v>12</v>
      </c>
      <c r="E461" s="174"/>
      <c r="F461" s="174"/>
      <c r="G461" s="174"/>
      <c r="H461" s="174"/>
    </row>
    <row r="462" spans="1:8">
      <c r="A462" s="172" t="s">
        <v>802</v>
      </c>
      <c r="B462" s="173" t="s">
        <v>803</v>
      </c>
      <c r="C462" s="174">
        <f t="shared" si="10"/>
        <v>0</v>
      </c>
      <c r="D462" s="174">
        <f>SUM(D463:D466)</f>
        <v>0</v>
      </c>
      <c r="E462" s="174">
        <f>SUM(E463:E466)</f>
        <v>0</v>
      </c>
      <c r="F462" s="174">
        <f>SUM(F463:F466)</f>
        <v>0</v>
      </c>
      <c r="G462" s="174">
        <f>SUM(G463:G466)</f>
        <v>0</v>
      </c>
      <c r="H462" s="174">
        <f>SUM(H463:H466)</f>
        <v>0</v>
      </c>
    </row>
    <row r="463" spans="1:8">
      <c r="A463" s="172" t="s">
        <v>804</v>
      </c>
      <c r="B463" s="172" t="s">
        <v>767</v>
      </c>
      <c r="C463" s="174">
        <f t="shared" si="10"/>
        <v>0</v>
      </c>
      <c r="D463" s="174"/>
      <c r="E463" s="174"/>
      <c r="F463" s="174"/>
      <c r="G463" s="174"/>
      <c r="H463" s="174"/>
    </row>
    <row r="464" spans="1:8">
      <c r="A464" s="172" t="s">
        <v>805</v>
      </c>
      <c r="B464" s="172" t="s">
        <v>806</v>
      </c>
      <c r="C464" s="174">
        <f t="shared" si="10"/>
        <v>0</v>
      </c>
      <c r="D464" s="174"/>
      <c r="E464" s="174"/>
      <c r="F464" s="174"/>
      <c r="G464" s="174"/>
      <c r="H464" s="174"/>
    </row>
    <row r="465" spans="1:8">
      <c r="A465" s="172" t="s">
        <v>807</v>
      </c>
      <c r="B465" s="172" t="s">
        <v>808</v>
      </c>
      <c r="C465" s="174">
        <f t="shared" si="10"/>
        <v>0</v>
      </c>
      <c r="D465" s="174"/>
      <c r="E465" s="174"/>
      <c r="F465" s="174"/>
      <c r="G465" s="174"/>
      <c r="H465" s="174"/>
    </row>
    <row r="466" spans="1:8">
      <c r="A466" s="172" t="s">
        <v>809</v>
      </c>
      <c r="B466" s="172" t="s">
        <v>810</v>
      </c>
      <c r="C466" s="174">
        <f t="shared" si="10"/>
        <v>0</v>
      </c>
      <c r="D466" s="174"/>
      <c r="E466" s="174"/>
      <c r="F466" s="174"/>
      <c r="G466" s="174"/>
      <c r="H466" s="174"/>
    </row>
    <row r="467" spans="1:8">
      <c r="A467" s="172" t="s">
        <v>811</v>
      </c>
      <c r="B467" s="173" t="s">
        <v>812</v>
      </c>
      <c r="C467" s="174">
        <f t="shared" si="10"/>
        <v>0</v>
      </c>
      <c r="D467" s="174">
        <f>SUM(D468:D471)</f>
        <v>0</v>
      </c>
      <c r="E467" s="174">
        <f>SUM(E468:E471)</f>
        <v>0</v>
      </c>
      <c r="F467" s="174">
        <f>SUM(F468:F471)</f>
        <v>0</v>
      </c>
      <c r="G467" s="174">
        <f>SUM(G468:G471)</f>
        <v>0</v>
      </c>
      <c r="H467" s="174">
        <f>SUM(H468:H471)</f>
        <v>0</v>
      </c>
    </row>
    <row r="468" spans="1:8">
      <c r="A468" s="172" t="s">
        <v>813</v>
      </c>
      <c r="B468" s="172" t="s">
        <v>814</v>
      </c>
      <c r="C468" s="174">
        <f t="shared" si="10"/>
        <v>0</v>
      </c>
      <c r="D468" s="174"/>
      <c r="E468" s="174"/>
      <c r="F468" s="174"/>
      <c r="G468" s="174"/>
      <c r="H468" s="174"/>
    </row>
    <row r="469" spans="1:8">
      <c r="A469" s="172" t="s">
        <v>815</v>
      </c>
      <c r="B469" s="172" t="s">
        <v>816</v>
      </c>
      <c r="C469" s="174">
        <f t="shared" si="10"/>
        <v>0</v>
      </c>
      <c r="D469" s="174"/>
      <c r="E469" s="174"/>
      <c r="F469" s="174"/>
      <c r="G469" s="174"/>
      <c r="H469" s="174"/>
    </row>
    <row r="470" spans="1:8">
      <c r="A470" s="172" t="s">
        <v>817</v>
      </c>
      <c r="B470" s="172" t="s">
        <v>818</v>
      </c>
      <c r="C470" s="174">
        <f t="shared" si="10"/>
        <v>0</v>
      </c>
      <c r="D470" s="174"/>
      <c r="E470" s="174"/>
      <c r="F470" s="174"/>
      <c r="G470" s="174"/>
      <c r="H470" s="174"/>
    </row>
    <row r="471" spans="1:8">
      <c r="A471" s="172" t="s">
        <v>819</v>
      </c>
      <c r="B471" s="172" t="s">
        <v>820</v>
      </c>
      <c r="C471" s="174">
        <f t="shared" si="10"/>
        <v>0</v>
      </c>
      <c r="D471" s="174"/>
      <c r="E471" s="174"/>
      <c r="F471" s="174"/>
      <c r="G471" s="174"/>
      <c r="H471" s="174"/>
    </row>
    <row r="472" spans="1:8">
      <c r="A472" s="172" t="s">
        <v>821</v>
      </c>
      <c r="B472" s="173" t="s">
        <v>822</v>
      </c>
      <c r="C472" s="174">
        <f t="shared" si="10"/>
        <v>8</v>
      </c>
      <c r="D472" s="174">
        <f>SUM(D473:D478)</f>
        <v>8</v>
      </c>
      <c r="E472" s="174">
        <f>SUM(E473:E478)</f>
        <v>0</v>
      </c>
      <c r="F472" s="174">
        <f>SUM(F473:F478)</f>
        <v>0</v>
      </c>
      <c r="G472" s="174">
        <f>SUM(G473:G478)</f>
        <v>0</v>
      </c>
      <c r="H472" s="174">
        <f>SUM(H473:H478)</f>
        <v>0</v>
      </c>
    </row>
    <row r="473" spans="1:8">
      <c r="A473" s="172" t="s">
        <v>823</v>
      </c>
      <c r="B473" s="172" t="s">
        <v>767</v>
      </c>
      <c r="C473" s="174">
        <f t="shared" si="10"/>
        <v>0</v>
      </c>
      <c r="D473" s="174"/>
      <c r="E473" s="174"/>
      <c r="F473" s="174"/>
      <c r="G473" s="174"/>
      <c r="H473" s="174"/>
    </row>
    <row r="474" spans="1:8">
      <c r="A474" s="172" t="s">
        <v>824</v>
      </c>
      <c r="B474" s="172" t="s">
        <v>825</v>
      </c>
      <c r="C474" s="174">
        <f t="shared" si="10"/>
        <v>8</v>
      </c>
      <c r="D474" s="174">
        <v>8</v>
      </c>
      <c r="E474" s="174"/>
      <c r="F474" s="174"/>
      <c r="G474" s="174"/>
      <c r="H474" s="174"/>
    </row>
    <row r="475" spans="1:8">
      <c r="A475" s="172" t="s">
        <v>826</v>
      </c>
      <c r="B475" s="172" t="s">
        <v>827</v>
      </c>
      <c r="C475" s="174">
        <f t="shared" si="10"/>
        <v>0</v>
      </c>
      <c r="D475" s="174"/>
      <c r="E475" s="174"/>
      <c r="F475" s="174"/>
      <c r="G475" s="174"/>
      <c r="H475" s="174"/>
    </row>
    <row r="476" spans="1:8">
      <c r="A476" s="172" t="s">
        <v>828</v>
      </c>
      <c r="B476" s="172" t="s">
        <v>829</v>
      </c>
      <c r="C476" s="174">
        <f t="shared" si="10"/>
        <v>0</v>
      </c>
      <c r="D476" s="174"/>
      <c r="E476" s="174"/>
      <c r="F476" s="174"/>
      <c r="G476" s="174"/>
      <c r="H476" s="174"/>
    </row>
    <row r="477" spans="1:8">
      <c r="A477" s="172" t="s">
        <v>830</v>
      </c>
      <c r="B477" s="172" t="s">
        <v>831</v>
      </c>
      <c r="C477" s="174">
        <f t="shared" si="10"/>
        <v>0</v>
      </c>
      <c r="D477" s="174"/>
      <c r="E477" s="174"/>
      <c r="F477" s="174"/>
      <c r="G477" s="174"/>
      <c r="H477" s="174"/>
    </row>
    <row r="478" spans="1:8">
      <c r="A478" s="172" t="s">
        <v>832</v>
      </c>
      <c r="B478" s="172" t="s">
        <v>833</v>
      </c>
      <c r="C478" s="174">
        <f t="shared" si="10"/>
        <v>0</v>
      </c>
      <c r="D478" s="174"/>
      <c r="E478" s="174"/>
      <c r="F478" s="174"/>
      <c r="G478" s="174"/>
      <c r="H478" s="174"/>
    </row>
    <row r="479" spans="1:8">
      <c r="A479" s="172" t="s">
        <v>834</v>
      </c>
      <c r="B479" s="173" t="s">
        <v>835</v>
      </c>
      <c r="C479" s="174">
        <f t="shared" si="10"/>
        <v>0</v>
      </c>
      <c r="D479" s="174">
        <f>SUM(D480:D482)</f>
        <v>0</v>
      </c>
      <c r="E479" s="174">
        <f>SUM(E480:E482)</f>
        <v>0</v>
      </c>
      <c r="F479" s="174">
        <f>SUM(F480:F482)</f>
        <v>0</v>
      </c>
      <c r="G479" s="174">
        <f>SUM(G480:G482)</f>
        <v>0</v>
      </c>
      <c r="H479" s="174">
        <f>SUM(H480:H482)</f>
        <v>0</v>
      </c>
    </row>
    <row r="480" spans="1:8">
      <c r="A480" s="172" t="s">
        <v>836</v>
      </c>
      <c r="B480" s="172" t="s">
        <v>837</v>
      </c>
      <c r="C480" s="174">
        <f t="shared" si="10"/>
        <v>0</v>
      </c>
      <c r="D480" s="174"/>
      <c r="E480" s="174"/>
      <c r="F480" s="174"/>
      <c r="G480" s="174"/>
      <c r="H480" s="174"/>
    </row>
    <row r="481" spans="1:8">
      <c r="A481" s="172" t="s">
        <v>838</v>
      </c>
      <c r="B481" s="172" t="s">
        <v>839</v>
      </c>
      <c r="C481" s="174">
        <f t="shared" si="10"/>
        <v>0</v>
      </c>
      <c r="D481" s="174"/>
      <c r="E481" s="174"/>
      <c r="F481" s="174"/>
      <c r="G481" s="174"/>
      <c r="H481" s="174"/>
    </row>
    <row r="482" spans="1:8">
      <c r="A482" s="172" t="s">
        <v>840</v>
      </c>
      <c r="B482" s="172" t="s">
        <v>841</v>
      </c>
      <c r="C482" s="174">
        <f t="shared" si="10"/>
        <v>0</v>
      </c>
      <c r="D482" s="174"/>
      <c r="E482" s="174"/>
      <c r="F482" s="174"/>
      <c r="G482" s="174"/>
      <c r="H482" s="174"/>
    </row>
    <row r="483" spans="1:8">
      <c r="A483" s="172" t="s">
        <v>842</v>
      </c>
      <c r="B483" s="173" t="s">
        <v>843</v>
      </c>
      <c r="C483" s="174">
        <f t="shared" si="10"/>
        <v>0</v>
      </c>
      <c r="D483" s="174">
        <f>SUM(D484:D486)</f>
        <v>0</v>
      </c>
      <c r="E483" s="174">
        <f>SUM(E484:E486)</f>
        <v>0</v>
      </c>
      <c r="F483" s="174">
        <f>SUM(F484:F486)</f>
        <v>0</v>
      </c>
      <c r="G483" s="174">
        <f>SUM(G484:G486)</f>
        <v>0</v>
      </c>
      <c r="H483" s="174">
        <f>SUM(H484:H486)</f>
        <v>0</v>
      </c>
    </row>
    <row r="484" spans="1:8">
      <c r="A484" s="172" t="s">
        <v>844</v>
      </c>
      <c r="B484" s="172" t="s">
        <v>845</v>
      </c>
      <c r="C484" s="174">
        <f t="shared" si="10"/>
        <v>0</v>
      </c>
      <c r="D484" s="174"/>
      <c r="E484" s="174"/>
      <c r="F484" s="174"/>
      <c r="G484" s="174"/>
      <c r="H484" s="174"/>
    </row>
    <row r="485" spans="1:8">
      <c r="A485" s="172" t="s">
        <v>846</v>
      </c>
      <c r="B485" s="172" t="s">
        <v>847</v>
      </c>
      <c r="C485" s="174">
        <f t="shared" si="10"/>
        <v>0</v>
      </c>
      <c r="D485" s="174"/>
      <c r="E485" s="174"/>
      <c r="F485" s="174"/>
      <c r="G485" s="174"/>
      <c r="H485" s="174"/>
    </row>
    <row r="486" spans="1:8">
      <c r="A486" s="172">
        <v>2060999</v>
      </c>
      <c r="B486" s="172" t="s">
        <v>848</v>
      </c>
      <c r="C486" s="174">
        <f t="shared" si="10"/>
        <v>0</v>
      </c>
      <c r="D486" s="174"/>
      <c r="E486" s="174"/>
      <c r="F486" s="174"/>
      <c r="G486" s="174"/>
      <c r="H486" s="174"/>
    </row>
    <row r="487" spans="1:8">
      <c r="A487" s="172" t="s">
        <v>849</v>
      </c>
      <c r="B487" s="173" t="s">
        <v>850</v>
      </c>
      <c r="C487" s="174">
        <f t="shared" si="10"/>
        <v>0</v>
      </c>
      <c r="D487" s="174">
        <f>SUM(D488:D491)</f>
        <v>0</v>
      </c>
      <c r="E487" s="174">
        <f>SUM(E488:E491)</f>
        <v>0</v>
      </c>
      <c r="F487" s="174">
        <f>SUM(F488:F491)</f>
        <v>0</v>
      </c>
      <c r="G487" s="174">
        <f>SUM(G488:G491)</f>
        <v>0</v>
      </c>
      <c r="H487" s="174">
        <f>SUM(H488:H491)</f>
        <v>0</v>
      </c>
    </row>
    <row r="488" spans="1:8">
      <c r="A488" s="172" t="s">
        <v>851</v>
      </c>
      <c r="B488" s="172" t="s">
        <v>852</v>
      </c>
      <c r="C488" s="174">
        <f t="shared" si="10"/>
        <v>0</v>
      </c>
      <c r="D488" s="174"/>
      <c r="E488" s="174"/>
      <c r="F488" s="174"/>
      <c r="G488" s="174"/>
      <c r="H488" s="174"/>
    </row>
    <row r="489" spans="1:8">
      <c r="A489" s="172" t="s">
        <v>853</v>
      </c>
      <c r="B489" s="172" t="s">
        <v>854</v>
      </c>
      <c r="C489" s="174">
        <f t="shared" si="10"/>
        <v>0</v>
      </c>
      <c r="D489" s="174"/>
      <c r="E489" s="174"/>
      <c r="F489" s="174"/>
      <c r="G489" s="174"/>
      <c r="H489" s="174"/>
    </row>
    <row r="490" spans="1:8">
      <c r="A490" s="172" t="s">
        <v>855</v>
      </c>
      <c r="B490" s="172" t="s">
        <v>856</v>
      </c>
      <c r="C490" s="174">
        <f t="shared" si="10"/>
        <v>0</v>
      </c>
      <c r="D490" s="174"/>
      <c r="E490" s="174"/>
      <c r="F490" s="174"/>
      <c r="G490" s="174"/>
      <c r="H490" s="174"/>
    </row>
    <row r="491" spans="1:8">
      <c r="A491" s="172" t="s">
        <v>857</v>
      </c>
      <c r="B491" s="172" t="s">
        <v>858</v>
      </c>
      <c r="C491" s="174">
        <f t="shared" si="10"/>
        <v>0</v>
      </c>
      <c r="D491" s="174"/>
      <c r="E491" s="174"/>
      <c r="F491" s="174"/>
      <c r="G491" s="174"/>
      <c r="H491" s="174"/>
    </row>
    <row r="492" spans="1:8">
      <c r="A492" s="172" t="s">
        <v>859</v>
      </c>
      <c r="B492" s="173" t="s">
        <v>860</v>
      </c>
      <c r="C492" s="174">
        <f t="shared" si="10"/>
        <v>490</v>
      </c>
      <c r="D492" s="174">
        <f>SUM(D493,D509,D517,D528,D537,D545)</f>
        <v>490</v>
      </c>
      <c r="E492" s="174">
        <f>SUM(E493,E509,E517,E528,E537,E545)</f>
        <v>0</v>
      </c>
      <c r="F492" s="174">
        <f>SUM(F493,F509,F517,F528,F537,F545)</f>
        <v>0</v>
      </c>
      <c r="G492" s="174">
        <f>SUM(G493,G509,G517,G528,G537,G545)</f>
        <v>0</v>
      </c>
      <c r="H492" s="174">
        <f>SUM(H493,H509,H517,H528,H537,H545)</f>
        <v>0</v>
      </c>
    </row>
    <row r="493" spans="1:8">
      <c r="A493" s="172" t="s">
        <v>861</v>
      </c>
      <c r="B493" s="173" t="s">
        <v>862</v>
      </c>
      <c r="C493" s="174">
        <f t="shared" si="10"/>
        <v>292</v>
      </c>
      <c r="D493" s="174">
        <f>SUM(D494:D508)</f>
        <v>292</v>
      </c>
      <c r="E493" s="174">
        <f>SUM(E494:E508)</f>
        <v>0</v>
      </c>
      <c r="F493" s="174">
        <f>SUM(F494:F508)</f>
        <v>0</v>
      </c>
      <c r="G493" s="174">
        <f>SUM(G494:G508)</f>
        <v>0</v>
      </c>
      <c r="H493" s="174">
        <f>SUM(H494:H508)</f>
        <v>0</v>
      </c>
    </row>
    <row r="494" spans="1:8">
      <c r="A494" s="172" t="s">
        <v>863</v>
      </c>
      <c r="B494" s="172" t="s">
        <v>54</v>
      </c>
      <c r="C494" s="174">
        <f t="shared" si="10"/>
        <v>162</v>
      </c>
      <c r="D494" s="174">
        <v>162</v>
      </c>
      <c r="E494" s="174"/>
      <c r="F494" s="174"/>
      <c r="G494" s="174"/>
      <c r="H494" s="174"/>
    </row>
    <row r="495" spans="1:8">
      <c r="A495" s="172" t="s">
        <v>864</v>
      </c>
      <c r="B495" s="172" t="s">
        <v>56</v>
      </c>
      <c r="C495" s="174">
        <f t="shared" si="10"/>
        <v>0</v>
      </c>
      <c r="D495" s="174"/>
      <c r="E495" s="174"/>
      <c r="F495" s="174"/>
      <c r="G495" s="174"/>
      <c r="H495" s="174"/>
    </row>
    <row r="496" spans="1:8">
      <c r="A496" s="172" t="s">
        <v>865</v>
      </c>
      <c r="B496" s="172" t="s">
        <v>58</v>
      </c>
      <c r="C496" s="174">
        <f t="shared" si="10"/>
        <v>0</v>
      </c>
      <c r="D496" s="174"/>
      <c r="E496" s="174"/>
      <c r="F496" s="174"/>
      <c r="G496" s="174"/>
      <c r="H496" s="174"/>
    </row>
    <row r="497" spans="1:8">
      <c r="A497" s="172" t="s">
        <v>866</v>
      </c>
      <c r="B497" s="172" t="s">
        <v>867</v>
      </c>
      <c r="C497" s="174">
        <f t="shared" si="10"/>
        <v>9</v>
      </c>
      <c r="D497" s="174">
        <v>9</v>
      </c>
      <c r="E497" s="174"/>
      <c r="F497" s="174"/>
      <c r="G497" s="174"/>
      <c r="H497" s="174"/>
    </row>
    <row r="498" spans="1:8">
      <c r="A498" s="172" t="s">
        <v>868</v>
      </c>
      <c r="B498" s="172" t="s">
        <v>869</v>
      </c>
      <c r="C498" s="174">
        <f t="shared" si="10"/>
        <v>0</v>
      </c>
      <c r="D498" s="174"/>
      <c r="E498" s="174"/>
      <c r="F498" s="174"/>
      <c r="G498" s="174"/>
      <c r="H498" s="174"/>
    </row>
    <row r="499" spans="1:8">
      <c r="A499" s="172" t="s">
        <v>870</v>
      </c>
      <c r="B499" s="172" t="s">
        <v>871</v>
      </c>
      <c r="C499" s="174">
        <f t="shared" si="10"/>
        <v>0</v>
      </c>
      <c r="D499" s="174"/>
      <c r="E499" s="174"/>
      <c r="F499" s="174"/>
      <c r="G499" s="174"/>
      <c r="H499" s="174"/>
    </row>
    <row r="500" spans="1:8">
      <c r="A500" s="172" t="s">
        <v>872</v>
      </c>
      <c r="B500" s="172" t="s">
        <v>873</v>
      </c>
      <c r="C500" s="174">
        <f t="shared" si="10"/>
        <v>0</v>
      </c>
      <c r="D500" s="174"/>
      <c r="E500" s="174"/>
      <c r="F500" s="174"/>
      <c r="G500" s="174"/>
      <c r="H500" s="174"/>
    </row>
    <row r="501" spans="1:8">
      <c r="A501" s="172" t="s">
        <v>874</v>
      </c>
      <c r="B501" s="172" t="s">
        <v>875</v>
      </c>
      <c r="C501" s="174">
        <f t="shared" si="10"/>
        <v>0</v>
      </c>
      <c r="D501" s="174"/>
      <c r="E501" s="174"/>
      <c r="F501" s="174"/>
      <c r="G501" s="174"/>
      <c r="H501" s="174"/>
    </row>
    <row r="502" spans="1:8">
      <c r="A502" s="172" t="s">
        <v>876</v>
      </c>
      <c r="B502" s="172" t="s">
        <v>877</v>
      </c>
      <c r="C502" s="174">
        <f t="shared" si="10"/>
        <v>0</v>
      </c>
      <c r="D502" s="174"/>
      <c r="E502" s="174"/>
      <c r="F502" s="174"/>
      <c r="G502" s="174"/>
      <c r="H502" s="174"/>
    </row>
    <row r="503" spans="1:8">
      <c r="A503" s="172" t="s">
        <v>878</v>
      </c>
      <c r="B503" s="172" t="s">
        <v>879</v>
      </c>
      <c r="C503" s="174">
        <f t="shared" ref="C503:C571" si="11">D503+E503+F503+G503+H503</f>
        <v>20</v>
      </c>
      <c r="D503" s="174">
        <v>20</v>
      </c>
      <c r="E503" s="174"/>
      <c r="F503" s="174"/>
      <c r="G503" s="174"/>
      <c r="H503" s="174"/>
    </row>
    <row r="504" spans="1:8">
      <c r="A504" s="172" t="s">
        <v>880</v>
      </c>
      <c r="B504" s="172" t="s">
        <v>881</v>
      </c>
      <c r="C504" s="174">
        <f t="shared" si="11"/>
        <v>0</v>
      </c>
      <c r="D504" s="174"/>
      <c r="E504" s="174"/>
      <c r="F504" s="174"/>
      <c r="G504" s="174"/>
      <c r="H504" s="174"/>
    </row>
    <row r="505" spans="1:8">
      <c r="A505" s="172" t="s">
        <v>882</v>
      </c>
      <c r="B505" s="172" t="s">
        <v>883</v>
      </c>
      <c r="C505" s="174">
        <f t="shared" si="11"/>
        <v>0</v>
      </c>
      <c r="D505" s="174"/>
      <c r="E505" s="174"/>
      <c r="F505" s="174"/>
      <c r="G505" s="174"/>
      <c r="H505" s="174"/>
    </row>
    <row r="506" spans="1:8">
      <c r="A506" s="172" t="s">
        <v>884</v>
      </c>
      <c r="B506" s="180" t="s">
        <v>885</v>
      </c>
      <c r="C506" s="174">
        <f t="shared" si="11"/>
        <v>0</v>
      </c>
      <c r="D506" s="174"/>
      <c r="E506" s="174"/>
      <c r="F506" s="174"/>
      <c r="G506" s="174"/>
      <c r="H506" s="174"/>
    </row>
    <row r="507" spans="1:8">
      <c r="A507" s="172" t="s">
        <v>886</v>
      </c>
      <c r="B507" s="180" t="s">
        <v>887</v>
      </c>
      <c r="C507" s="174">
        <f t="shared" si="11"/>
        <v>0</v>
      </c>
      <c r="D507" s="174"/>
      <c r="E507" s="174"/>
      <c r="F507" s="174"/>
      <c r="G507" s="174"/>
      <c r="H507" s="174"/>
    </row>
    <row r="508" spans="1:8">
      <c r="A508" s="172" t="s">
        <v>888</v>
      </c>
      <c r="B508" s="172" t="s">
        <v>889</v>
      </c>
      <c r="C508" s="174">
        <f t="shared" si="11"/>
        <v>101</v>
      </c>
      <c r="D508" s="174">
        <v>101</v>
      </c>
      <c r="E508" s="174"/>
      <c r="F508" s="174"/>
      <c r="G508" s="174"/>
      <c r="H508" s="174"/>
    </row>
    <row r="509" spans="1:8">
      <c r="A509" s="172" t="s">
        <v>890</v>
      </c>
      <c r="B509" s="173" t="s">
        <v>891</v>
      </c>
      <c r="C509" s="174">
        <f t="shared" si="11"/>
        <v>8</v>
      </c>
      <c r="D509" s="174">
        <f>SUM(D510:D516)</f>
        <v>8</v>
      </c>
      <c r="E509" s="174">
        <f>SUM(E510:E516)</f>
        <v>0</v>
      </c>
      <c r="F509" s="174">
        <f>SUM(F510:F516)</f>
        <v>0</v>
      </c>
      <c r="G509" s="174">
        <f>SUM(G510:G516)</f>
        <v>0</v>
      </c>
      <c r="H509" s="174">
        <f>SUM(H510:H516)</f>
        <v>0</v>
      </c>
    </row>
    <row r="510" spans="1:8">
      <c r="A510" s="172" t="s">
        <v>892</v>
      </c>
      <c r="B510" s="172" t="s">
        <v>54</v>
      </c>
      <c r="C510" s="174">
        <f t="shared" si="11"/>
        <v>0</v>
      </c>
      <c r="D510" s="174"/>
      <c r="E510" s="174"/>
      <c r="F510" s="174"/>
      <c r="G510" s="174"/>
      <c r="H510" s="174"/>
    </row>
    <row r="511" spans="1:8">
      <c r="A511" s="172" t="s">
        <v>893</v>
      </c>
      <c r="B511" s="172" t="s">
        <v>56</v>
      </c>
      <c r="C511" s="174">
        <f t="shared" si="11"/>
        <v>0</v>
      </c>
      <c r="D511" s="174"/>
      <c r="E511" s="174"/>
      <c r="F511" s="174"/>
      <c r="G511" s="174"/>
      <c r="H511" s="174"/>
    </row>
    <row r="512" spans="1:8">
      <c r="A512" s="172" t="s">
        <v>894</v>
      </c>
      <c r="B512" s="172" t="s">
        <v>58</v>
      </c>
      <c r="C512" s="174">
        <f t="shared" si="11"/>
        <v>0</v>
      </c>
      <c r="D512" s="174"/>
      <c r="E512" s="174"/>
      <c r="F512" s="174"/>
      <c r="G512" s="174"/>
      <c r="H512" s="174"/>
    </row>
    <row r="513" spans="1:8">
      <c r="A513" s="172" t="s">
        <v>895</v>
      </c>
      <c r="B513" s="172" t="s">
        <v>896</v>
      </c>
      <c r="C513" s="174">
        <f t="shared" si="11"/>
        <v>0</v>
      </c>
      <c r="D513" s="174"/>
      <c r="E513" s="174"/>
      <c r="F513" s="174"/>
      <c r="G513" s="174"/>
      <c r="H513" s="174"/>
    </row>
    <row r="514" spans="1:8">
      <c r="A514" s="172" t="s">
        <v>897</v>
      </c>
      <c r="B514" s="172" t="s">
        <v>898</v>
      </c>
      <c r="C514" s="174">
        <f t="shared" si="11"/>
        <v>6</v>
      </c>
      <c r="D514" s="174">
        <v>6</v>
      </c>
      <c r="E514" s="174"/>
      <c r="F514" s="174"/>
      <c r="G514" s="174"/>
      <c r="H514" s="174"/>
    </row>
    <row r="515" spans="1:8">
      <c r="A515" s="172" t="s">
        <v>899</v>
      </c>
      <c r="B515" s="172" t="s">
        <v>900</v>
      </c>
      <c r="C515" s="174">
        <f t="shared" si="11"/>
        <v>0</v>
      </c>
      <c r="D515" s="174"/>
      <c r="E515" s="174"/>
      <c r="F515" s="174"/>
      <c r="G515" s="174"/>
      <c r="H515" s="174"/>
    </row>
    <row r="516" spans="1:8">
      <c r="A516" s="172" t="s">
        <v>901</v>
      </c>
      <c r="B516" s="172" t="s">
        <v>902</v>
      </c>
      <c r="C516" s="174">
        <f t="shared" si="11"/>
        <v>2</v>
      </c>
      <c r="D516" s="174">
        <v>2</v>
      </c>
      <c r="E516" s="174"/>
      <c r="F516" s="174"/>
      <c r="G516" s="174"/>
      <c r="H516" s="174"/>
    </row>
    <row r="517" spans="1:8">
      <c r="A517" s="172" t="s">
        <v>903</v>
      </c>
      <c r="B517" s="173" t="s">
        <v>904</v>
      </c>
      <c r="C517" s="174">
        <f t="shared" si="11"/>
        <v>20</v>
      </c>
      <c r="D517" s="174">
        <f>SUM(D518:D527)</f>
        <v>20</v>
      </c>
      <c r="E517" s="174">
        <f>SUM(E518:E527)</f>
        <v>0</v>
      </c>
      <c r="F517" s="174">
        <f>SUM(F518:F527)</f>
        <v>0</v>
      </c>
      <c r="G517" s="174">
        <f>SUM(G518:G527)</f>
        <v>0</v>
      </c>
      <c r="H517" s="174">
        <f>SUM(H518:H527)</f>
        <v>0</v>
      </c>
    </row>
    <row r="518" spans="1:8">
      <c r="A518" s="172" t="s">
        <v>905</v>
      </c>
      <c r="B518" s="172" t="s">
        <v>54</v>
      </c>
      <c r="C518" s="174">
        <f t="shared" si="11"/>
        <v>0</v>
      </c>
      <c r="D518" s="174"/>
      <c r="E518" s="174"/>
      <c r="F518" s="174"/>
      <c r="G518" s="174"/>
      <c r="H518" s="174"/>
    </row>
    <row r="519" spans="1:8">
      <c r="A519" s="172" t="s">
        <v>906</v>
      </c>
      <c r="B519" s="172" t="s">
        <v>56</v>
      </c>
      <c r="C519" s="174">
        <f t="shared" si="11"/>
        <v>0</v>
      </c>
      <c r="D519" s="174"/>
      <c r="E519" s="174"/>
      <c r="F519" s="174"/>
      <c r="G519" s="174"/>
      <c r="H519" s="174"/>
    </row>
    <row r="520" spans="1:8">
      <c r="A520" s="172" t="s">
        <v>907</v>
      </c>
      <c r="B520" s="172" t="s">
        <v>58</v>
      </c>
      <c r="C520" s="174">
        <f t="shared" si="11"/>
        <v>0</v>
      </c>
      <c r="D520" s="174"/>
      <c r="E520" s="174"/>
      <c r="F520" s="174"/>
      <c r="G520" s="174"/>
      <c r="H520" s="174"/>
    </row>
    <row r="521" spans="1:8">
      <c r="A521" s="172" t="s">
        <v>908</v>
      </c>
      <c r="B521" s="172" t="s">
        <v>909</v>
      </c>
      <c r="C521" s="174">
        <f t="shared" si="11"/>
        <v>0</v>
      </c>
      <c r="D521" s="174"/>
      <c r="E521" s="174"/>
      <c r="F521" s="174"/>
      <c r="G521" s="174"/>
      <c r="H521" s="174"/>
    </row>
    <row r="522" spans="1:8">
      <c r="A522" s="172" t="s">
        <v>910</v>
      </c>
      <c r="B522" s="172" t="s">
        <v>911</v>
      </c>
      <c r="C522" s="174">
        <f t="shared" si="11"/>
        <v>20</v>
      </c>
      <c r="D522" s="174">
        <v>20</v>
      </c>
      <c r="E522" s="174"/>
      <c r="F522" s="174"/>
      <c r="G522" s="174"/>
      <c r="H522" s="174"/>
    </row>
    <row r="523" spans="1:8">
      <c r="A523" s="172" t="s">
        <v>912</v>
      </c>
      <c r="B523" s="172" t="s">
        <v>913</v>
      </c>
      <c r="C523" s="174">
        <f t="shared" si="11"/>
        <v>0</v>
      </c>
      <c r="D523" s="174"/>
      <c r="E523" s="174"/>
      <c r="F523" s="174"/>
      <c r="G523" s="174"/>
      <c r="H523" s="174"/>
    </row>
    <row r="524" spans="1:8">
      <c r="A524" s="172" t="s">
        <v>914</v>
      </c>
      <c r="B524" s="172" t="s">
        <v>915</v>
      </c>
      <c r="C524" s="174">
        <f t="shared" si="11"/>
        <v>0</v>
      </c>
      <c r="D524" s="174"/>
      <c r="E524" s="174"/>
      <c r="F524" s="174"/>
      <c r="G524" s="174"/>
      <c r="H524" s="174"/>
    </row>
    <row r="525" spans="1:8">
      <c r="A525" s="172" t="s">
        <v>916</v>
      </c>
      <c r="B525" s="172" t="s">
        <v>917</v>
      </c>
      <c r="C525" s="174">
        <f t="shared" si="11"/>
        <v>0</v>
      </c>
      <c r="D525" s="174"/>
      <c r="E525" s="174"/>
      <c r="F525" s="174"/>
      <c r="G525" s="174"/>
      <c r="H525" s="174"/>
    </row>
    <row r="526" spans="1:8">
      <c r="A526" s="172" t="s">
        <v>918</v>
      </c>
      <c r="B526" s="172" t="s">
        <v>919</v>
      </c>
      <c r="C526" s="174">
        <f t="shared" si="11"/>
        <v>0</v>
      </c>
      <c r="D526" s="174"/>
      <c r="E526" s="174"/>
      <c r="F526" s="174"/>
      <c r="G526" s="174"/>
      <c r="H526" s="174"/>
    </row>
    <row r="527" spans="1:8">
      <c r="A527" s="172" t="s">
        <v>920</v>
      </c>
      <c r="B527" s="172" t="s">
        <v>921</v>
      </c>
      <c r="C527" s="174">
        <f t="shared" si="11"/>
        <v>0</v>
      </c>
      <c r="D527" s="174"/>
      <c r="E527" s="174"/>
      <c r="F527" s="174"/>
      <c r="G527" s="174"/>
      <c r="H527" s="174"/>
    </row>
    <row r="528" spans="1:8">
      <c r="A528" s="172">
        <v>20706</v>
      </c>
      <c r="B528" s="173" t="s">
        <v>922</v>
      </c>
      <c r="C528" s="174">
        <f t="shared" si="11"/>
        <v>0</v>
      </c>
      <c r="D528" s="174">
        <f>SUM(D529:D536)</f>
        <v>0</v>
      </c>
      <c r="E528" s="174">
        <f>SUM(E529:E536)</f>
        <v>0</v>
      </c>
      <c r="F528" s="174">
        <f>SUM(F529:F536)</f>
        <v>0</v>
      </c>
      <c r="G528" s="174">
        <f>SUM(G529:G536)</f>
        <v>0</v>
      </c>
      <c r="H528" s="174">
        <f>SUM(H529:H536)</f>
        <v>0</v>
      </c>
    </row>
    <row r="529" spans="1:8">
      <c r="A529" s="180" t="s">
        <v>923</v>
      </c>
      <c r="B529" s="180" t="s">
        <v>366</v>
      </c>
      <c r="C529" s="174">
        <f t="shared" si="11"/>
        <v>0</v>
      </c>
      <c r="D529" s="174"/>
      <c r="E529" s="174"/>
      <c r="F529" s="174"/>
      <c r="G529" s="174"/>
      <c r="H529" s="174"/>
    </row>
    <row r="530" spans="1:8">
      <c r="A530" s="180" t="s">
        <v>924</v>
      </c>
      <c r="B530" s="180" t="s">
        <v>368</v>
      </c>
      <c r="C530" s="174">
        <f t="shared" si="11"/>
        <v>0</v>
      </c>
      <c r="D530" s="174"/>
      <c r="E530" s="174"/>
      <c r="F530" s="174"/>
      <c r="G530" s="174"/>
      <c r="H530" s="174"/>
    </row>
    <row r="531" spans="1:8">
      <c r="A531" s="180" t="s">
        <v>925</v>
      </c>
      <c r="B531" s="180" t="s">
        <v>370</v>
      </c>
      <c r="C531" s="174">
        <f t="shared" si="11"/>
        <v>0</v>
      </c>
      <c r="D531" s="174"/>
      <c r="E531" s="174"/>
      <c r="F531" s="174"/>
      <c r="G531" s="174"/>
      <c r="H531" s="174"/>
    </row>
    <row r="532" spans="1:8">
      <c r="A532" s="180" t="s">
        <v>926</v>
      </c>
      <c r="B532" s="180" t="s">
        <v>927</v>
      </c>
      <c r="C532" s="174">
        <f t="shared" si="11"/>
        <v>0</v>
      </c>
      <c r="D532" s="174"/>
      <c r="E532" s="174"/>
      <c r="F532" s="174"/>
      <c r="G532" s="174"/>
      <c r="H532" s="174"/>
    </row>
    <row r="533" spans="1:8">
      <c r="A533" s="180" t="s">
        <v>928</v>
      </c>
      <c r="B533" s="180" t="s">
        <v>929</v>
      </c>
      <c r="C533" s="174">
        <f t="shared" si="11"/>
        <v>0</v>
      </c>
      <c r="D533" s="174"/>
      <c r="E533" s="174"/>
      <c r="F533" s="174"/>
      <c r="G533" s="174"/>
      <c r="H533" s="174"/>
    </row>
    <row r="534" spans="1:8">
      <c r="A534" s="180" t="s">
        <v>930</v>
      </c>
      <c r="B534" s="180" t="s">
        <v>931</v>
      </c>
      <c r="C534" s="174">
        <f t="shared" si="11"/>
        <v>0</v>
      </c>
      <c r="D534" s="174"/>
      <c r="E534" s="174"/>
      <c r="F534" s="174"/>
      <c r="G534" s="174"/>
      <c r="H534" s="174"/>
    </row>
    <row r="535" spans="1:8">
      <c r="A535" s="180" t="s">
        <v>932</v>
      </c>
      <c r="B535" s="180" t="s">
        <v>933</v>
      </c>
      <c r="C535" s="174">
        <f t="shared" si="11"/>
        <v>0</v>
      </c>
      <c r="D535" s="174"/>
      <c r="E535" s="174"/>
      <c r="F535" s="174"/>
      <c r="G535" s="174"/>
      <c r="H535" s="174"/>
    </row>
    <row r="536" spans="1:8">
      <c r="A536" s="180" t="s">
        <v>934</v>
      </c>
      <c r="B536" s="180" t="s">
        <v>935</v>
      </c>
      <c r="C536" s="174">
        <f t="shared" si="11"/>
        <v>0</v>
      </c>
      <c r="D536" s="174"/>
      <c r="E536" s="174"/>
      <c r="F536" s="174"/>
      <c r="G536" s="174"/>
      <c r="H536" s="174"/>
    </row>
    <row r="537" spans="1:8">
      <c r="A537" s="180" t="s">
        <v>936</v>
      </c>
      <c r="B537" s="173" t="s">
        <v>937</v>
      </c>
      <c r="C537" s="174">
        <f t="shared" si="11"/>
        <v>65</v>
      </c>
      <c r="D537" s="174">
        <f>SUM(D538:D544)</f>
        <v>65</v>
      </c>
      <c r="E537" s="174">
        <f>SUM(E538:E544)</f>
        <v>0</v>
      </c>
      <c r="F537" s="174">
        <f>SUM(F538:F544)</f>
        <v>0</v>
      </c>
      <c r="G537" s="174">
        <f>SUM(G538:G544)</f>
        <v>0</v>
      </c>
      <c r="H537" s="174">
        <f>SUM(H538:H544)</f>
        <v>0</v>
      </c>
    </row>
    <row r="538" spans="1:8">
      <c r="A538" s="180" t="s">
        <v>938</v>
      </c>
      <c r="B538" s="180" t="s">
        <v>366</v>
      </c>
      <c r="C538" s="174">
        <f t="shared" si="11"/>
        <v>0</v>
      </c>
      <c r="D538" s="174"/>
      <c r="E538" s="174"/>
      <c r="F538" s="174"/>
      <c r="G538" s="174"/>
      <c r="H538" s="174"/>
    </row>
    <row r="539" spans="1:8">
      <c r="A539" s="180" t="s">
        <v>939</v>
      </c>
      <c r="B539" s="180" t="s">
        <v>56</v>
      </c>
      <c r="C539" s="174">
        <f t="shared" si="11"/>
        <v>0</v>
      </c>
      <c r="D539" s="174"/>
      <c r="E539" s="174"/>
      <c r="F539" s="174"/>
      <c r="G539" s="174"/>
      <c r="H539" s="174"/>
    </row>
    <row r="540" spans="1:8">
      <c r="A540" s="180" t="s">
        <v>940</v>
      </c>
      <c r="B540" s="180" t="s">
        <v>58</v>
      </c>
      <c r="C540" s="174">
        <f t="shared" si="11"/>
        <v>0</v>
      </c>
      <c r="D540" s="174"/>
      <c r="E540" s="174"/>
      <c r="F540" s="174"/>
      <c r="G540" s="174"/>
      <c r="H540" s="174"/>
    </row>
    <row r="541" spans="1:8">
      <c r="A541" s="180" t="s">
        <v>941</v>
      </c>
      <c r="B541" s="180" t="s">
        <v>942</v>
      </c>
      <c r="C541" s="174">
        <f t="shared" si="11"/>
        <v>0</v>
      </c>
      <c r="D541" s="174"/>
      <c r="E541" s="174"/>
      <c r="F541" s="174"/>
      <c r="G541" s="174"/>
      <c r="H541" s="174"/>
    </row>
    <row r="542" spans="1:8">
      <c r="A542" s="180" t="s">
        <v>943</v>
      </c>
      <c r="B542" s="180" t="s">
        <v>944</v>
      </c>
      <c r="C542" s="174">
        <f t="shared" si="11"/>
        <v>0</v>
      </c>
      <c r="D542" s="174"/>
      <c r="E542" s="174"/>
      <c r="F542" s="174"/>
      <c r="G542" s="174"/>
      <c r="H542" s="174"/>
    </row>
    <row r="543" spans="1:8">
      <c r="A543" s="180" t="s">
        <v>945</v>
      </c>
      <c r="B543" s="180" t="s">
        <v>946</v>
      </c>
      <c r="C543" s="174">
        <f t="shared" si="11"/>
        <v>0</v>
      </c>
      <c r="D543" s="174"/>
      <c r="E543" s="174"/>
      <c r="F543" s="174"/>
      <c r="G543" s="174"/>
      <c r="H543" s="174"/>
    </row>
    <row r="544" spans="1:8">
      <c r="A544" s="180" t="s">
        <v>947</v>
      </c>
      <c r="B544" s="180" t="s">
        <v>948</v>
      </c>
      <c r="C544" s="174">
        <f t="shared" si="11"/>
        <v>65</v>
      </c>
      <c r="D544" s="174">
        <v>65</v>
      </c>
      <c r="E544" s="174"/>
      <c r="F544" s="174"/>
      <c r="G544" s="174"/>
      <c r="H544" s="174"/>
    </row>
    <row r="545" spans="1:8">
      <c r="A545" s="172" t="s">
        <v>949</v>
      </c>
      <c r="B545" s="173" t="s">
        <v>950</v>
      </c>
      <c r="C545" s="174">
        <f t="shared" si="11"/>
        <v>105</v>
      </c>
      <c r="D545" s="174">
        <f>SUM(D546:D548)</f>
        <v>105</v>
      </c>
      <c r="E545" s="174">
        <f>SUM(E546:E548)</f>
        <v>0</v>
      </c>
      <c r="F545" s="174">
        <f>SUM(F546:F548)</f>
        <v>0</v>
      </c>
      <c r="G545" s="174">
        <f>SUM(G546:G548)</f>
        <v>0</v>
      </c>
      <c r="H545" s="174">
        <f>SUM(H546:H548)</f>
        <v>0</v>
      </c>
    </row>
    <row r="546" spans="1:8">
      <c r="A546" s="172" t="s">
        <v>951</v>
      </c>
      <c r="B546" s="172" t="s">
        <v>952</v>
      </c>
      <c r="C546" s="174">
        <f t="shared" si="11"/>
        <v>0</v>
      </c>
      <c r="D546" s="174"/>
      <c r="E546" s="174"/>
      <c r="F546" s="174"/>
      <c r="G546" s="174"/>
      <c r="H546" s="174"/>
    </row>
    <row r="547" spans="1:8">
      <c r="A547" s="172" t="s">
        <v>953</v>
      </c>
      <c r="B547" s="172" t="s">
        <v>954</v>
      </c>
      <c r="C547" s="174">
        <f t="shared" si="11"/>
        <v>0</v>
      </c>
      <c r="D547" s="174"/>
      <c r="E547" s="174"/>
      <c r="F547" s="174"/>
      <c r="G547" s="174"/>
      <c r="H547" s="174"/>
    </row>
    <row r="548" spans="1:8">
      <c r="A548" s="172" t="s">
        <v>955</v>
      </c>
      <c r="B548" s="172" t="s">
        <v>956</v>
      </c>
      <c r="C548" s="174">
        <f t="shared" si="11"/>
        <v>105</v>
      </c>
      <c r="D548" s="174">
        <v>105</v>
      </c>
      <c r="E548" s="174"/>
      <c r="F548" s="174"/>
      <c r="G548" s="174"/>
      <c r="H548" s="174"/>
    </row>
    <row r="549" spans="1:8">
      <c r="A549" s="172" t="s">
        <v>957</v>
      </c>
      <c r="B549" s="173" t="s">
        <v>958</v>
      </c>
      <c r="C549" s="174">
        <f t="shared" si="11"/>
        <v>7175</v>
      </c>
      <c r="D549" s="174">
        <f>SUM(D550,D569,D577,D579,D588,D592,D602,D610,D617,D625,D634,D639,D642,D645,D648,D651,D654,D658,D662,D670,D673)</f>
        <v>6942</v>
      </c>
      <c r="E549" s="174">
        <f>SUM(E550,E569,E577,E579,E588,E592,E602,E610,E617,E625,E634,E639,E642,E645,E648,E651,E654,E658,E662,E670,E673)</f>
        <v>0</v>
      </c>
      <c r="F549" s="174">
        <f>SUM(F550,F569,F577,F579,F588,F592,F602,F610,F617,F625,F634,F639,F642,F645,F648,F651,F654,F658,F662,F670,F673)</f>
        <v>0</v>
      </c>
      <c r="G549" s="174">
        <f>SUM(G550,G569,G577,G579,G588,G592,G602,G610,G617,G625,G634,G639,G642,G645,G648,G651,G654,G658,G662,G670,G673)</f>
        <v>1</v>
      </c>
      <c r="H549" s="174">
        <f>SUM(H550,H569,H577,H579,H588,H592,H602,H610,H617,H625,H634,H639,H642,H645,H648,H651,H654,H658,H662,H670,H673)</f>
        <v>232</v>
      </c>
    </row>
    <row r="550" spans="1:8">
      <c r="A550" s="172" t="s">
        <v>959</v>
      </c>
      <c r="B550" s="173" t="s">
        <v>960</v>
      </c>
      <c r="C550" s="174">
        <f t="shared" si="11"/>
        <v>314</v>
      </c>
      <c r="D550" s="174">
        <f>SUM(D551:D568)</f>
        <v>314</v>
      </c>
      <c r="E550" s="174">
        <f>SUM(E551:E568)</f>
        <v>0</v>
      </c>
      <c r="F550" s="174">
        <f>SUM(F551:F568)</f>
        <v>0</v>
      </c>
      <c r="G550" s="174">
        <f>SUM(G551:G568)</f>
        <v>0</v>
      </c>
      <c r="H550" s="174">
        <f>SUM(H551:H568)</f>
        <v>0</v>
      </c>
    </row>
    <row r="551" spans="1:8">
      <c r="A551" s="172" t="s">
        <v>961</v>
      </c>
      <c r="B551" s="172" t="s">
        <v>54</v>
      </c>
      <c r="C551" s="174">
        <f t="shared" si="11"/>
        <v>213</v>
      </c>
      <c r="D551" s="174">
        <v>213</v>
      </c>
      <c r="E551" s="174"/>
      <c r="F551" s="174"/>
      <c r="G551" s="174"/>
      <c r="H551" s="174"/>
    </row>
    <row r="552" spans="1:8">
      <c r="A552" s="172" t="s">
        <v>962</v>
      </c>
      <c r="B552" s="172" t="s">
        <v>56</v>
      </c>
      <c r="C552" s="174">
        <f t="shared" si="11"/>
        <v>9</v>
      </c>
      <c r="D552" s="174">
        <v>9</v>
      </c>
      <c r="E552" s="174"/>
      <c r="F552" s="174"/>
      <c r="G552" s="174"/>
      <c r="H552" s="174"/>
    </row>
    <row r="553" spans="1:8">
      <c r="A553" s="172" t="s">
        <v>963</v>
      </c>
      <c r="B553" s="172" t="s">
        <v>58</v>
      </c>
      <c r="C553" s="174">
        <f t="shared" si="11"/>
        <v>0</v>
      </c>
      <c r="D553" s="174"/>
      <c r="E553" s="174"/>
      <c r="F553" s="174"/>
      <c r="G553" s="174"/>
      <c r="H553" s="174"/>
    </row>
    <row r="554" spans="1:8">
      <c r="A554" s="172" t="s">
        <v>964</v>
      </c>
      <c r="B554" s="172" t="s">
        <v>965</v>
      </c>
      <c r="C554" s="174">
        <f t="shared" si="11"/>
        <v>0</v>
      </c>
      <c r="D554" s="174"/>
      <c r="E554" s="174"/>
      <c r="F554" s="174"/>
      <c r="G554" s="174"/>
      <c r="H554" s="174"/>
    </row>
    <row r="555" spans="1:8">
      <c r="A555" s="172" t="s">
        <v>966</v>
      </c>
      <c r="B555" s="172" t="s">
        <v>967</v>
      </c>
      <c r="C555" s="174">
        <f t="shared" si="11"/>
        <v>0</v>
      </c>
      <c r="D555" s="174"/>
      <c r="E555" s="174"/>
      <c r="F555" s="174"/>
      <c r="G555" s="174"/>
      <c r="H555" s="174"/>
    </row>
    <row r="556" spans="1:8">
      <c r="A556" s="172" t="s">
        <v>968</v>
      </c>
      <c r="B556" s="172" t="s">
        <v>969</v>
      </c>
      <c r="C556" s="174">
        <f t="shared" si="11"/>
        <v>0</v>
      </c>
      <c r="D556" s="174"/>
      <c r="E556" s="174"/>
      <c r="F556" s="174"/>
      <c r="G556" s="174"/>
      <c r="H556" s="174"/>
    </row>
    <row r="557" spans="1:8">
      <c r="A557" s="172" t="s">
        <v>970</v>
      </c>
      <c r="B557" s="172" t="s">
        <v>971</v>
      </c>
      <c r="C557" s="174">
        <f t="shared" si="11"/>
        <v>0</v>
      </c>
      <c r="D557" s="174"/>
      <c r="E557" s="174"/>
      <c r="F557" s="174"/>
      <c r="G557" s="174"/>
      <c r="H557" s="174"/>
    </row>
    <row r="558" spans="1:8">
      <c r="A558" s="172" t="s">
        <v>972</v>
      </c>
      <c r="B558" s="172" t="s">
        <v>155</v>
      </c>
      <c r="C558" s="174">
        <f t="shared" si="11"/>
        <v>0</v>
      </c>
      <c r="D558" s="174"/>
      <c r="E558" s="174"/>
      <c r="F558" s="174"/>
      <c r="G558" s="174"/>
      <c r="H558" s="174"/>
    </row>
    <row r="559" spans="1:8">
      <c r="A559" s="172" t="s">
        <v>973</v>
      </c>
      <c r="B559" s="172" t="s">
        <v>974</v>
      </c>
      <c r="C559" s="174">
        <f t="shared" si="11"/>
        <v>0</v>
      </c>
      <c r="D559" s="174"/>
      <c r="E559" s="174"/>
      <c r="F559" s="174"/>
      <c r="G559" s="174"/>
      <c r="H559" s="174"/>
    </row>
    <row r="560" spans="1:8">
      <c r="A560" s="172" t="s">
        <v>975</v>
      </c>
      <c r="B560" s="172" t="s">
        <v>976</v>
      </c>
      <c r="C560" s="174">
        <f t="shared" si="11"/>
        <v>0</v>
      </c>
      <c r="D560" s="174"/>
      <c r="E560" s="174"/>
      <c r="F560" s="174"/>
      <c r="G560" s="174"/>
      <c r="H560" s="174"/>
    </row>
    <row r="561" spans="1:8">
      <c r="A561" s="172" t="s">
        <v>977</v>
      </c>
      <c r="B561" s="172" t="s">
        <v>978</v>
      </c>
      <c r="C561" s="174">
        <f t="shared" si="11"/>
        <v>0</v>
      </c>
      <c r="D561" s="174"/>
      <c r="E561" s="174"/>
      <c r="F561" s="174"/>
      <c r="G561" s="174"/>
      <c r="H561" s="174"/>
    </row>
    <row r="562" spans="1:8">
      <c r="A562" s="172" t="s">
        <v>979</v>
      </c>
      <c r="B562" s="172" t="s">
        <v>980</v>
      </c>
      <c r="C562" s="174">
        <f t="shared" si="11"/>
        <v>0</v>
      </c>
      <c r="D562" s="174"/>
      <c r="E562" s="174"/>
      <c r="F562" s="174"/>
      <c r="G562" s="174"/>
      <c r="H562" s="174"/>
    </row>
    <row r="563" spans="1:8">
      <c r="A563" s="172" t="s">
        <v>981</v>
      </c>
      <c r="B563" s="172" t="s">
        <v>982</v>
      </c>
      <c r="C563" s="174">
        <f t="shared" si="11"/>
        <v>0</v>
      </c>
      <c r="D563" s="174"/>
      <c r="E563" s="174"/>
      <c r="F563" s="174"/>
      <c r="G563" s="174"/>
      <c r="H563" s="174"/>
    </row>
    <row r="564" spans="1:8">
      <c r="A564" s="172" t="s">
        <v>983</v>
      </c>
      <c r="B564" s="172" t="s">
        <v>984</v>
      </c>
      <c r="C564" s="174">
        <f t="shared" si="11"/>
        <v>0</v>
      </c>
      <c r="D564" s="174"/>
      <c r="E564" s="174"/>
      <c r="F564" s="174"/>
      <c r="G564" s="174"/>
      <c r="H564" s="174"/>
    </row>
    <row r="565" spans="1:8">
      <c r="A565" s="172" t="s">
        <v>985</v>
      </c>
      <c r="B565" s="172" t="s">
        <v>986</v>
      </c>
      <c r="C565" s="174">
        <f t="shared" si="11"/>
        <v>0</v>
      </c>
      <c r="D565" s="174"/>
      <c r="E565" s="174"/>
      <c r="F565" s="174"/>
      <c r="G565" s="174"/>
      <c r="H565" s="174"/>
    </row>
    <row r="566" spans="1:8">
      <c r="A566" s="172" t="s">
        <v>987</v>
      </c>
      <c r="B566" s="172" t="s">
        <v>988</v>
      </c>
      <c r="C566" s="174">
        <f t="shared" si="11"/>
        <v>0</v>
      </c>
      <c r="D566" s="174"/>
      <c r="E566" s="174"/>
      <c r="F566" s="174"/>
      <c r="G566" s="174"/>
      <c r="H566" s="174"/>
    </row>
    <row r="567" spans="1:8">
      <c r="A567" s="172">
        <v>2080150</v>
      </c>
      <c r="B567" s="172" t="s">
        <v>72</v>
      </c>
      <c r="C567" s="174">
        <f t="shared" si="11"/>
        <v>86</v>
      </c>
      <c r="D567" s="174">
        <v>86</v>
      </c>
      <c r="E567" s="174"/>
      <c r="F567" s="174"/>
      <c r="G567" s="174"/>
      <c r="H567" s="174"/>
    </row>
    <row r="568" spans="1:8">
      <c r="A568" s="172" t="s">
        <v>989</v>
      </c>
      <c r="B568" s="172" t="s">
        <v>990</v>
      </c>
      <c r="C568" s="174">
        <f t="shared" si="11"/>
        <v>6</v>
      </c>
      <c r="D568" s="174">
        <v>6</v>
      </c>
      <c r="E568" s="174"/>
      <c r="F568" s="174"/>
      <c r="G568" s="174"/>
      <c r="H568" s="174"/>
    </row>
    <row r="569" spans="1:8">
      <c r="A569" s="172" t="s">
        <v>991</v>
      </c>
      <c r="B569" s="173" t="s">
        <v>992</v>
      </c>
      <c r="C569" s="174">
        <f t="shared" si="11"/>
        <v>260</v>
      </c>
      <c r="D569" s="174">
        <f>SUM(D570:D576)</f>
        <v>260</v>
      </c>
      <c r="E569" s="174">
        <f>SUM(E570:E576)</f>
        <v>0</v>
      </c>
      <c r="F569" s="174">
        <f>SUM(F570:F576)</f>
        <v>0</v>
      </c>
      <c r="G569" s="174">
        <f>SUM(G570:G576)</f>
        <v>0</v>
      </c>
      <c r="H569" s="174">
        <f>SUM(H570:H576)</f>
        <v>0</v>
      </c>
    </row>
    <row r="570" spans="1:8">
      <c r="A570" s="172" t="s">
        <v>993</v>
      </c>
      <c r="B570" s="172" t="s">
        <v>54</v>
      </c>
      <c r="C570" s="174">
        <f t="shared" si="11"/>
        <v>78</v>
      </c>
      <c r="D570" s="174">
        <v>78</v>
      </c>
      <c r="E570" s="174"/>
      <c r="F570" s="174"/>
      <c r="G570" s="174"/>
      <c r="H570" s="174"/>
    </row>
    <row r="571" spans="1:8">
      <c r="A571" s="172" t="s">
        <v>994</v>
      </c>
      <c r="B571" s="172" t="s">
        <v>56</v>
      </c>
      <c r="C571" s="174">
        <f t="shared" si="11"/>
        <v>0</v>
      </c>
      <c r="D571" s="174"/>
      <c r="E571" s="174"/>
      <c r="F571" s="174"/>
      <c r="G571" s="174"/>
      <c r="H571" s="174"/>
    </row>
    <row r="572" spans="1:8">
      <c r="A572" s="172" t="s">
        <v>995</v>
      </c>
      <c r="B572" s="172" t="s">
        <v>58</v>
      </c>
      <c r="C572" s="174">
        <f t="shared" ref="C572:C636" si="12">D572+E572+F572+G572+H572</f>
        <v>0</v>
      </c>
      <c r="D572" s="174"/>
      <c r="E572" s="174"/>
      <c r="F572" s="174"/>
      <c r="G572" s="174"/>
      <c r="H572" s="174"/>
    </row>
    <row r="573" spans="1:8">
      <c r="A573" s="172" t="s">
        <v>996</v>
      </c>
      <c r="B573" s="172" t="s">
        <v>997</v>
      </c>
      <c r="C573" s="174">
        <f t="shared" si="12"/>
        <v>0</v>
      </c>
      <c r="D573" s="174"/>
      <c r="E573" s="174"/>
      <c r="F573" s="174"/>
      <c r="G573" s="174"/>
      <c r="H573" s="174"/>
    </row>
    <row r="574" spans="1:8">
      <c r="A574" s="172" t="s">
        <v>998</v>
      </c>
      <c r="B574" s="172" t="s">
        <v>999</v>
      </c>
      <c r="C574" s="174">
        <f t="shared" si="12"/>
        <v>39</v>
      </c>
      <c r="D574" s="174">
        <v>39</v>
      </c>
      <c r="E574" s="174"/>
      <c r="F574" s="174"/>
      <c r="G574" s="174"/>
      <c r="H574" s="174"/>
    </row>
    <row r="575" spans="1:8">
      <c r="A575" s="172" t="s">
        <v>1000</v>
      </c>
      <c r="B575" s="172" t="s">
        <v>1001</v>
      </c>
      <c r="C575" s="174">
        <f t="shared" si="12"/>
        <v>123</v>
      </c>
      <c r="D575" s="174">
        <v>123</v>
      </c>
      <c r="E575" s="174"/>
      <c r="F575" s="174"/>
      <c r="G575" s="174"/>
      <c r="H575" s="174"/>
    </row>
    <row r="576" spans="1:8">
      <c r="A576" s="172" t="s">
        <v>1002</v>
      </c>
      <c r="B576" s="172" t="s">
        <v>1003</v>
      </c>
      <c r="C576" s="174">
        <f t="shared" si="12"/>
        <v>20</v>
      </c>
      <c r="D576" s="174">
        <v>20</v>
      </c>
      <c r="E576" s="174"/>
      <c r="F576" s="174"/>
      <c r="G576" s="174"/>
      <c r="H576" s="174"/>
    </row>
    <row r="577" spans="1:8">
      <c r="A577" s="172" t="s">
        <v>1004</v>
      </c>
      <c r="B577" s="173" t="s">
        <v>1005</v>
      </c>
      <c r="C577" s="174">
        <f t="shared" si="12"/>
        <v>0</v>
      </c>
      <c r="D577" s="174">
        <f>SUM(D578:D578)</f>
        <v>0</v>
      </c>
      <c r="E577" s="174">
        <f>SUM(E578:E578)</f>
        <v>0</v>
      </c>
      <c r="F577" s="174">
        <f>SUM(F578:F578)</f>
        <v>0</v>
      </c>
      <c r="G577" s="174">
        <f>SUM(G578:G578)</f>
        <v>0</v>
      </c>
      <c r="H577" s="174">
        <f>SUM(H578:H578)</f>
        <v>0</v>
      </c>
    </row>
    <row r="578" spans="1:8">
      <c r="A578" s="172" t="s">
        <v>1006</v>
      </c>
      <c r="B578" s="172" t="s">
        <v>1007</v>
      </c>
      <c r="C578" s="174">
        <f t="shared" si="12"/>
        <v>0</v>
      </c>
      <c r="D578" s="174"/>
      <c r="E578" s="174"/>
      <c r="F578" s="174"/>
      <c r="G578" s="174"/>
      <c r="H578" s="174"/>
    </row>
    <row r="579" spans="1:8">
      <c r="A579" s="172" t="s">
        <v>1008</v>
      </c>
      <c r="B579" s="173" t="s">
        <v>1009</v>
      </c>
      <c r="C579" s="174">
        <f t="shared" si="12"/>
        <v>3509</v>
      </c>
      <c r="D579" s="174">
        <f>SUM(D580:D587)</f>
        <v>3509</v>
      </c>
      <c r="E579" s="174">
        <f>SUM(E580:E587)</f>
        <v>0</v>
      </c>
      <c r="F579" s="174">
        <f>SUM(F580:F587)</f>
        <v>0</v>
      </c>
      <c r="G579" s="174">
        <f>SUM(G580:G587)</f>
        <v>0</v>
      </c>
      <c r="H579" s="174">
        <f>SUM(H580:H587)</f>
        <v>0</v>
      </c>
    </row>
    <row r="580" spans="1:8">
      <c r="A580" s="172" t="s">
        <v>1010</v>
      </c>
      <c r="B580" s="172" t="s">
        <v>1011</v>
      </c>
      <c r="C580" s="174">
        <f t="shared" si="12"/>
        <v>0</v>
      </c>
      <c r="D580" s="174"/>
      <c r="E580" s="174"/>
      <c r="F580" s="174"/>
      <c r="G580" s="174"/>
      <c r="H580" s="174"/>
    </row>
    <row r="581" spans="1:8">
      <c r="A581" s="172" t="s">
        <v>1012</v>
      </c>
      <c r="B581" s="172" t="s">
        <v>1013</v>
      </c>
      <c r="C581" s="174">
        <f t="shared" si="12"/>
        <v>0</v>
      </c>
      <c r="D581" s="174"/>
      <c r="E581" s="174"/>
      <c r="F581" s="174"/>
      <c r="G581" s="174"/>
      <c r="H581" s="174"/>
    </row>
    <row r="582" spans="1:8">
      <c r="A582" s="172" t="s">
        <v>1014</v>
      </c>
      <c r="B582" s="172" t="s">
        <v>1015</v>
      </c>
      <c r="C582" s="174">
        <f t="shared" si="12"/>
        <v>0</v>
      </c>
      <c r="D582" s="174"/>
      <c r="E582" s="174"/>
      <c r="F582" s="174"/>
      <c r="G582" s="174"/>
      <c r="H582" s="174"/>
    </row>
    <row r="583" spans="1:8">
      <c r="A583" s="172" t="s">
        <v>1016</v>
      </c>
      <c r="B583" s="172" t="s">
        <v>1017</v>
      </c>
      <c r="C583" s="174">
        <f t="shared" si="12"/>
        <v>2322</v>
      </c>
      <c r="D583" s="174">
        <v>2322</v>
      </c>
      <c r="E583" s="174"/>
      <c r="F583" s="174"/>
      <c r="G583" s="174"/>
      <c r="H583" s="174"/>
    </row>
    <row r="584" spans="1:8">
      <c r="A584" s="172" t="s">
        <v>1018</v>
      </c>
      <c r="B584" s="172" t="s">
        <v>1019</v>
      </c>
      <c r="C584" s="174">
        <f t="shared" si="12"/>
        <v>1161</v>
      </c>
      <c r="D584" s="174">
        <v>1161</v>
      </c>
      <c r="E584" s="174"/>
      <c r="F584" s="174"/>
      <c r="G584" s="174"/>
      <c r="H584" s="174"/>
    </row>
    <row r="585" spans="1:8">
      <c r="A585" s="172" t="s">
        <v>1020</v>
      </c>
      <c r="B585" s="172" t="s">
        <v>1021</v>
      </c>
      <c r="C585" s="174">
        <f t="shared" si="12"/>
        <v>0</v>
      </c>
      <c r="D585" s="174"/>
      <c r="E585" s="174"/>
      <c r="F585" s="174"/>
      <c r="G585" s="174"/>
      <c r="H585" s="174"/>
    </row>
    <row r="586" spans="1:8">
      <c r="A586" s="172" t="s">
        <v>1022</v>
      </c>
      <c r="B586" s="172" t="s">
        <v>1023</v>
      </c>
      <c r="C586" s="174">
        <f t="shared" si="12"/>
        <v>0</v>
      </c>
      <c r="D586" s="174"/>
      <c r="E586" s="174"/>
      <c r="F586" s="174"/>
      <c r="G586" s="174"/>
      <c r="H586" s="174"/>
    </row>
    <row r="587" spans="1:8">
      <c r="A587" s="172" t="s">
        <v>1024</v>
      </c>
      <c r="B587" s="172" t="s">
        <v>1025</v>
      </c>
      <c r="C587" s="174">
        <f t="shared" si="12"/>
        <v>26</v>
      </c>
      <c r="D587" s="174">
        <v>26</v>
      </c>
      <c r="E587" s="174"/>
      <c r="F587" s="174"/>
      <c r="G587" s="174"/>
      <c r="H587" s="174"/>
    </row>
    <row r="588" spans="1:8">
      <c r="A588" s="172" t="s">
        <v>1026</v>
      </c>
      <c r="B588" s="173" t="s">
        <v>1027</v>
      </c>
      <c r="C588" s="174">
        <f t="shared" si="12"/>
        <v>0</v>
      </c>
      <c r="D588" s="174">
        <f>SUM(D589:D591)</f>
        <v>0</v>
      </c>
      <c r="E588" s="174">
        <f>SUM(E589:E591)</f>
        <v>0</v>
      </c>
      <c r="F588" s="174">
        <f>SUM(F589:F591)</f>
        <v>0</v>
      </c>
      <c r="G588" s="174">
        <f>SUM(G589:G591)</f>
        <v>0</v>
      </c>
      <c r="H588" s="174">
        <f>SUM(H589:H591)</f>
        <v>0</v>
      </c>
    </row>
    <row r="589" spans="1:8">
      <c r="A589" s="172" t="s">
        <v>1028</v>
      </c>
      <c r="B589" s="172" t="s">
        <v>1029</v>
      </c>
      <c r="C589" s="174">
        <f t="shared" si="12"/>
        <v>0</v>
      </c>
      <c r="D589" s="174"/>
      <c r="E589" s="174"/>
      <c r="F589" s="174"/>
      <c r="G589" s="174"/>
      <c r="H589" s="174"/>
    </row>
    <row r="590" spans="1:8">
      <c r="A590" s="172" t="s">
        <v>1030</v>
      </c>
      <c r="B590" s="172" t="s">
        <v>1031</v>
      </c>
      <c r="C590" s="174">
        <f t="shared" si="12"/>
        <v>0</v>
      </c>
      <c r="D590" s="174"/>
      <c r="E590" s="174"/>
      <c r="F590" s="174"/>
      <c r="G590" s="174"/>
      <c r="H590" s="174"/>
    </row>
    <row r="591" spans="1:8">
      <c r="A591" s="172" t="s">
        <v>1032</v>
      </c>
      <c r="B591" s="172" t="s">
        <v>1033</v>
      </c>
      <c r="C591" s="174">
        <f t="shared" si="12"/>
        <v>0</v>
      </c>
      <c r="D591" s="174"/>
      <c r="E591" s="174"/>
      <c r="F591" s="174"/>
      <c r="G591" s="174"/>
      <c r="H591" s="174"/>
    </row>
    <row r="592" spans="1:8">
      <c r="A592" s="172" t="s">
        <v>1034</v>
      </c>
      <c r="B592" s="173" t="s">
        <v>1035</v>
      </c>
      <c r="C592" s="174">
        <f t="shared" si="12"/>
        <v>10</v>
      </c>
      <c r="D592" s="174">
        <f>SUM(D593:D601)</f>
        <v>10</v>
      </c>
      <c r="E592" s="174">
        <f>SUM(E593:E601)</f>
        <v>0</v>
      </c>
      <c r="F592" s="174">
        <f>SUM(F593:F601)</f>
        <v>0</v>
      </c>
      <c r="G592" s="174">
        <f>SUM(G593:G601)</f>
        <v>0</v>
      </c>
      <c r="H592" s="174">
        <f>SUM(H593:H601)</f>
        <v>0</v>
      </c>
    </row>
    <row r="593" spans="1:8">
      <c r="A593" s="172" t="s">
        <v>1036</v>
      </c>
      <c r="B593" s="172" t="s">
        <v>1037</v>
      </c>
      <c r="C593" s="174">
        <f t="shared" si="12"/>
        <v>0</v>
      </c>
      <c r="D593" s="174"/>
      <c r="E593" s="174"/>
      <c r="F593" s="174"/>
      <c r="G593" s="174"/>
      <c r="H593" s="174"/>
    </row>
    <row r="594" spans="1:8">
      <c r="A594" s="172" t="s">
        <v>1038</v>
      </c>
      <c r="B594" s="172" t="s">
        <v>1039</v>
      </c>
      <c r="C594" s="174">
        <f t="shared" si="12"/>
        <v>0</v>
      </c>
      <c r="D594" s="174"/>
      <c r="E594" s="174"/>
      <c r="F594" s="174"/>
      <c r="G594" s="174"/>
      <c r="H594" s="174"/>
    </row>
    <row r="595" spans="1:8">
      <c r="A595" s="172" t="s">
        <v>1040</v>
      </c>
      <c r="B595" s="172" t="s">
        <v>1041</v>
      </c>
      <c r="C595" s="174">
        <f t="shared" si="12"/>
        <v>0</v>
      </c>
      <c r="D595" s="174"/>
      <c r="E595" s="174"/>
      <c r="F595" s="174"/>
      <c r="G595" s="174"/>
      <c r="H595" s="174"/>
    </row>
    <row r="596" spans="1:8">
      <c r="A596" s="172" t="s">
        <v>1042</v>
      </c>
      <c r="B596" s="172" t="s">
        <v>1043</v>
      </c>
      <c r="C596" s="174">
        <f t="shared" si="12"/>
        <v>0</v>
      </c>
      <c r="D596" s="174"/>
      <c r="E596" s="174"/>
      <c r="F596" s="174"/>
      <c r="G596" s="174"/>
      <c r="H596" s="174"/>
    </row>
    <row r="597" spans="1:8">
      <c r="A597" s="172" t="s">
        <v>1044</v>
      </c>
      <c r="B597" s="172" t="s">
        <v>1045</v>
      </c>
      <c r="C597" s="174">
        <f t="shared" si="12"/>
        <v>0</v>
      </c>
      <c r="D597" s="174"/>
      <c r="E597" s="174"/>
      <c r="F597" s="174"/>
      <c r="G597" s="174"/>
      <c r="H597" s="174"/>
    </row>
    <row r="598" spans="1:8">
      <c r="A598" s="172" t="s">
        <v>1046</v>
      </c>
      <c r="B598" s="172" t="s">
        <v>1047</v>
      </c>
      <c r="C598" s="174">
        <f t="shared" si="12"/>
        <v>0</v>
      </c>
      <c r="D598" s="174"/>
      <c r="E598" s="174"/>
      <c r="F598" s="174"/>
      <c r="G598" s="174"/>
      <c r="H598" s="174"/>
    </row>
    <row r="599" spans="1:8">
      <c r="A599" s="172" t="s">
        <v>1048</v>
      </c>
      <c r="B599" s="172" t="s">
        <v>1049</v>
      </c>
      <c r="C599" s="174">
        <f t="shared" si="12"/>
        <v>0</v>
      </c>
      <c r="D599" s="174"/>
      <c r="E599" s="174"/>
      <c r="F599" s="174"/>
      <c r="G599" s="174"/>
      <c r="H599" s="174"/>
    </row>
    <row r="600" spans="1:8">
      <c r="A600" s="172" t="s">
        <v>1050</v>
      </c>
      <c r="B600" s="172" t="s">
        <v>1051</v>
      </c>
      <c r="C600" s="174">
        <f t="shared" si="12"/>
        <v>0</v>
      </c>
      <c r="D600" s="174"/>
      <c r="E600" s="174"/>
      <c r="F600" s="174"/>
      <c r="G600" s="174"/>
      <c r="H600" s="174"/>
    </row>
    <row r="601" spans="1:8">
      <c r="A601" s="172" t="s">
        <v>1052</v>
      </c>
      <c r="B601" s="172" t="s">
        <v>1053</v>
      </c>
      <c r="C601" s="174">
        <f t="shared" si="12"/>
        <v>10</v>
      </c>
      <c r="D601" s="174">
        <v>10</v>
      </c>
      <c r="E601" s="174"/>
      <c r="F601" s="174"/>
      <c r="G601" s="174"/>
      <c r="H601" s="174"/>
    </row>
    <row r="602" spans="1:8">
      <c r="A602" s="172" t="s">
        <v>1054</v>
      </c>
      <c r="B602" s="173" t="s">
        <v>1055</v>
      </c>
      <c r="C602" s="174">
        <f t="shared" si="12"/>
        <v>125</v>
      </c>
      <c r="D602" s="174">
        <f>SUM(D603:D609)</f>
        <v>125</v>
      </c>
      <c r="E602" s="174">
        <f>SUM(E603:E609)</f>
        <v>0</v>
      </c>
      <c r="F602" s="174">
        <f>SUM(F603:F609)</f>
        <v>0</v>
      </c>
      <c r="G602" s="174">
        <f>SUM(G603:G609)</f>
        <v>0</v>
      </c>
      <c r="H602" s="174">
        <f>SUM(H603:H609)</f>
        <v>0</v>
      </c>
    </row>
    <row r="603" spans="1:8">
      <c r="A603" s="172" t="s">
        <v>1056</v>
      </c>
      <c r="B603" s="172" t="s">
        <v>1057</v>
      </c>
      <c r="C603" s="174">
        <f t="shared" si="12"/>
        <v>33</v>
      </c>
      <c r="D603" s="174">
        <v>33</v>
      </c>
      <c r="E603" s="174"/>
      <c r="F603" s="174"/>
      <c r="G603" s="174"/>
      <c r="H603" s="174"/>
    </row>
    <row r="604" spans="1:8">
      <c r="A604" s="172" t="s">
        <v>1058</v>
      </c>
      <c r="B604" s="172" t="s">
        <v>1059</v>
      </c>
      <c r="C604" s="174">
        <f t="shared" si="12"/>
        <v>4</v>
      </c>
      <c r="D604" s="174">
        <v>4</v>
      </c>
      <c r="E604" s="174"/>
      <c r="F604" s="174"/>
      <c r="G604" s="174"/>
      <c r="H604" s="174"/>
    </row>
    <row r="605" spans="1:8">
      <c r="A605" s="172" t="s">
        <v>1060</v>
      </c>
      <c r="B605" s="172" t="s">
        <v>1061</v>
      </c>
      <c r="C605" s="174">
        <f t="shared" si="12"/>
        <v>0</v>
      </c>
      <c r="D605" s="174"/>
      <c r="E605" s="174"/>
      <c r="F605" s="174"/>
      <c r="G605" s="174"/>
      <c r="H605" s="174"/>
    </row>
    <row r="606" spans="1:8">
      <c r="A606" s="172" t="s">
        <v>1062</v>
      </c>
      <c r="B606" s="172" t="s">
        <v>1063</v>
      </c>
      <c r="C606" s="174">
        <f t="shared" si="12"/>
        <v>0</v>
      </c>
      <c r="D606" s="174"/>
      <c r="E606" s="174"/>
      <c r="F606" s="174"/>
      <c r="G606" s="174"/>
      <c r="H606" s="174"/>
    </row>
    <row r="607" spans="1:8">
      <c r="A607" s="172" t="s">
        <v>1064</v>
      </c>
      <c r="B607" s="172" t="s">
        <v>1065</v>
      </c>
      <c r="C607" s="174">
        <f t="shared" si="12"/>
        <v>58</v>
      </c>
      <c r="D607" s="174">
        <v>58</v>
      </c>
      <c r="E607" s="174"/>
      <c r="F607" s="174"/>
      <c r="G607" s="174"/>
      <c r="H607" s="174"/>
    </row>
    <row r="608" spans="1:8">
      <c r="A608" s="172" t="s">
        <v>1066</v>
      </c>
      <c r="B608" s="172" t="s">
        <v>1067</v>
      </c>
      <c r="C608" s="174">
        <f t="shared" si="12"/>
        <v>0</v>
      </c>
      <c r="D608" s="174"/>
      <c r="E608" s="174"/>
      <c r="F608" s="174"/>
      <c r="G608" s="174"/>
      <c r="H608" s="174"/>
    </row>
    <row r="609" spans="1:8">
      <c r="A609" s="172" t="s">
        <v>1068</v>
      </c>
      <c r="B609" s="172" t="s">
        <v>1069</v>
      </c>
      <c r="C609" s="174">
        <f t="shared" si="12"/>
        <v>30</v>
      </c>
      <c r="D609" s="174">
        <v>30</v>
      </c>
      <c r="E609" s="174"/>
      <c r="F609" s="174"/>
      <c r="G609" s="174"/>
      <c r="H609" s="174"/>
    </row>
    <row r="610" spans="1:8">
      <c r="A610" s="172" t="s">
        <v>1070</v>
      </c>
      <c r="B610" s="173" t="s">
        <v>1071</v>
      </c>
      <c r="C610" s="174">
        <f t="shared" si="12"/>
        <v>154</v>
      </c>
      <c r="D610" s="174">
        <f>SUM(D611:D616)</f>
        <v>154</v>
      </c>
      <c r="E610" s="174">
        <f>SUM(E611:E616)</f>
        <v>0</v>
      </c>
      <c r="F610" s="174">
        <f>SUM(F611:F616)</f>
        <v>0</v>
      </c>
      <c r="G610" s="174">
        <f>SUM(G611:G616)</f>
        <v>0</v>
      </c>
      <c r="H610" s="174">
        <f>SUM(H611:H616)</f>
        <v>0</v>
      </c>
    </row>
    <row r="611" spans="1:8">
      <c r="A611" s="172" t="s">
        <v>1072</v>
      </c>
      <c r="B611" s="172" t="s">
        <v>1073</v>
      </c>
      <c r="C611" s="174">
        <f t="shared" si="12"/>
        <v>101</v>
      </c>
      <c r="D611" s="174">
        <v>101</v>
      </c>
      <c r="E611" s="174"/>
      <c r="F611" s="174"/>
      <c r="G611" s="174"/>
      <c r="H611" s="174"/>
    </row>
    <row r="612" spans="1:8">
      <c r="A612" s="172" t="s">
        <v>1074</v>
      </c>
      <c r="B612" s="172" t="s">
        <v>1075</v>
      </c>
      <c r="C612" s="174">
        <f t="shared" si="12"/>
        <v>0</v>
      </c>
      <c r="D612" s="174"/>
      <c r="E612" s="174"/>
      <c r="F612" s="174"/>
      <c r="G612" s="174"/>
      <c r="H612" s="174"/>
    </row>
    <row r="613" spans="1:8">
      <c r="A613" s="172" t="s">
        <v>1076</v>
      </c>
      <c r="B613" s="172" t="s">
        <v>1077</v>
      </c>
      <c r="C613" s="174">
        <f t="shared" si="12"/>
        <v>0</v>
      </c>
      <c r="D613" s="174"/>
      <c r="E613" s="174"/>
      <c r="F613" s="174"/>
      <c r="G613" s="174"/>
      <c r="H613" s="174"/>
    </row>
    <row r="614" spans="1:8">
      <c r="A614" s="172" t="s">
        <v>1078</v>
      </c>
      <c r="B614" s="172" t="s">
        <v>1079</v>
      </c>
      <c r="C614" s="174">
        <f t="shared" si="12"/>
        <v>3</v>
      </c>
      <c r="D614" s="174">
        <v>3</v>
      </c>
      <c r="E614" s="174"/>
      <c r="F614" s="174"/>
      <c r="G614" s="174"/>
      <c r="H614" s="174"/>
    </row>
    <row r="615" spans="1:8">
      <c r="A615" s="172" t="s">
        <v>1080</v>
      </c>
      <c r="B615" s="180" t="s">
        <v>1081</v>
      </c>
      <c r="C615" s="174">
        <f t="shared" si="12"/>
        <v>50</v>
      </c>
      <c r="D615" s="174">
        <v>50</v>
      </c>
      <c r="E615" s="174"/>
      <c r="F615" s="174"/>
      <c r="G615" s="174"/>
      <c r="H615" s="174"/>
    </row>
    <row r="616" spans="1:8">
      <c r="A616" s="172" t="s">
        <v>1082</v>
      </c>
      <c r="B616" s="172" t="s">
        <v>1083</v>
      </c>
      <c r="C616" s="174">
        <f t="shared" si="12"/>
        <v>0</v>
      </c>
      <c r="D616" s="174"/>
      <c r="E616" s="174"/>
      <c r="F616" s="174"/>
      <c r="G616" s="174"/>
      <c r="H616" s="174"/>
    </row>
    <row r="617" spans="1:8">
      <c r="A617" s="172" t="s">
        <v>1084</v>
      </c>
      <c r="B617" s="173" t="s">
        <v>1085</v>
      </c>
      <c r="C617" s="174">
        <f t="shared" si="12"/>
        <v>296</v>
      </c>
      <c r="D617" s="174">
        <f>SUM(D618:D624)</f>
        <v>296</v>
      </c>
      <c r="E617" s="174">
        <f>SUM(E618:E624)</f>
        <v>0</v>
      </c>
      <c r="F617" s="174">
        <f>SUM(F618:F624)</f>
        <v>0</v>
      </c>
      <c r="G617" s="174">
        <f>SUM(G618:G624)</f>
        <v>0</v>
      </c>
      <c r="H617" s="174">
        <f>SUM(H618:H624)</f>
        <v>0</v>
      </c>
    </row>
    <row r="618" spans="1:8">
      <c r="A618" s="172" t="s">
        <v>1086</v>
      </c>
      <c r="B618" s="172" t="s">
        <v>1087</v>
      </c>
      <c r="C618" s="174">
        <f t="shared" si="12"/>
        <v>16</v>
      </c>
      <c r="D618" s="174">
        <v>16</v>
      </c>
      <c r="E618" s="174"/>
      <c r="F618" s="174"/>
      <c r="G618" s="174"/>
      <c r="H618" s="174"/>
    </row>
    <row r="619" spans="1:8">
      <c r="A619" s="172" t="s">
        <v>1088</v>
      </c>
      <c r="B619" s="172" t="s">
        <v>1089</v>
      </c>
      <c r="C619" s="174">
        <f t="shared" si="12"/>
        <v>138</v>
      </c>
      <c r="D619" s="174">
        <v>138</v>
      </c>
      <c r="E619" s="174"/>
      <c r="F619" s="174"/>
      <c r="G619" s="174"/>
      <c r="H619" s="174"/>
    </row>
    <row r="620" spans="1:8">
      <c r="A620" s="172" t="s">
        <v>1090</v>
      </c>
      <c r="B620" s="172" t="s">
        <v>1091</v>
      </c>
      <c r="C620" s="174">
        <f t="shared" si="12"/>
        <v>0</v>
      </c>
      <c r="D620" s="174"/>
      <c r="E620" s="174"/>
      <c r="F620" s="174"/>
      <c r="G620" s="174"/>
      <c r="H620" s="174"/>
    </row>
    <row r="621" spans="1:8">
      <c r="A621" s="172" t="s">
        <v>1092</v>
      </c>
      <c r="B621" s="172" t="s">
        <v>1093</v>
      </c>
      <c r="C621" s="174">
        <f t="shared" si="12"/>
        <v>6</v>
      </c>
      <c r="D621" s="174">
        <v>6</v>
      </c>
      <c r="E621" s="174"/>
      <c r="F621" s="174"/>
      <c r="G621" s="174"/>
      <c r="H621" s="174"/>
    </row>
    <row r="622" spans="1:8">
      <c r="A622" s="172" t="s">
        <v>1094</v>
      </c>
      <c r="B622" s="172" t="s">
        <v>1095</v>
      </c>
      <c r="C622" s="174">
        <f t="shared" si="12"/>
        <v>73</v>
      </c>
      <c r="D622" s="174">
        <v>73</v>
      </c>
      <c r="E622" s="174"/>
      <c r="F622" s="174"/>
      <c r="G622" s="174"/>
      <c r="H622" s="174"/>
    </row>
    <row r="623" spans="1:8">
      <c r="A623" s="172" t="s">
        <v>1096</v>
      </c>
      <c r="B623" s="172" t="s">
        <v>1097</v>
      </c>
      <c r="C623" s="174">
        <f t="shared" si="12"/>
        <v>10</v>
      </c>
      <c r="D623" s="174">
        <v>10</v>
      </c>
      <c r="E623" s="174"/>
      <c r="F623" s="174"/>
      <c r="G623" s="174"/>
      <c r="H623" s="174"/>
    </row>
    <row r="624" spans="1:8">
      <c r="A624" s="172" t="s">
        <v>1098</v>
      </c>
      <c r="B624" s="172" t="s">
        <v>1099</v>
      </c>
      <c r="C624" s="174">
        <f t="shared" si="12"/>
        <v>53</v>
      </c>
      <c r="D624" s="174">
        <v>53</v>
      </c>
      <c r="E624" s="174"/>
      <c r="F624" s="174"/>
      <c r="G624" s="174"/>
      <c r="H624" s="174"/>
    </row>
    <row r="625" spans="1:8">
      <c r="A625" s="172" t="s">
        <v>1100</v>
      </c>
      <c r="B625" s="173" t="s">
        <v>1101</v>
      </c>
      <c r="C625" s="174">
        <f t="shared" si="12"/>
        <v>420</v>
      </c>
      <c r="D625" s="174">
        <f>SUM(D626:D633)</f>
        <v>288</v>
      </c>
      <c r="E625" s="174">
        <f>SUM(E626:E633)</f>
        <v>0</v>
      </c>
      <c r="F625" s="174">
        <f>SUM(F626:F633)</f>
        <v>0</v>
      </c>
      <c r="G625" s="174">
        <f>SUM(G626:G633)</f>
        <v>0</v>
      </c>
      <c r="H625" s="174">
        <f>SUM(H626:H633)</f>
        <v>132</v>
      </c>
    </row>
    <row r="626" spans="1:8">
      <c r="A626" s="172" t="s">
        <v>1102</v>
      </c>
      <c r="B626" s="172" t="s">
        <v>54</v>
      </c>
      <c r="C626" s="174">
        <f t="shared" si="12"/>
        <v>64</v>
      </c>
      <c r="D626" s="174">
        <v>64</v>
      </c>
      <c r="E626" s="174"/>
      <c r="F626" s="174"/>
      <c r="G626" s="174"/>
      <c r="H626" s="174"/>
    </row>
    <row r="627" spans="1:8">
      <c r="A627" s="172" t="s">
        <v>1103</v>
      </c>
      <c r="B627" s="172" t="s">
        <v>56</v>
      </c>
      <c r="C627" s="174">
        <f t="shared" si="12"/>
        <v>0</v>
      </c>
      <c r="D627" s="174"/>
      <c r="E627" s="174"/>
      <c r="F627" s="174"/>
      <c r="G627" s="174"/>
      <c r="H627" s="174"/>
    </row>
    <row r="628" spans="1:8">
      <c r="A628" s="172" t="s">
        <v>1104</v>
      </c>
      <c r="B628" s="172" t="s">
        <v>58</v>
      </c>
      <c r="C628" s="174">
        <f t="shared" si="12"/>
        <v>0</v>
      </c>
      <c r="D628" s="174"/>
      <c r="E628" s="174"/>
      <c r="F628" s="174"/>
      <c r="G628" s="174"/>
      <c r="H628" s="174"/>
    </row>
    <row r="629" spans="1:8">
      <c r="A629" s="172" t="s">
        <v>1105</v>
      </c>
      <c r="B629" s="172" t="s">
        <v>1106</v>
      </c>
      <c r="C629" s="174">
        <f t="shared" si="12"/>
        <v>5</v>
      </c>
      <c r="D629" s="174">
        <v>5</v>
      </c>
      <c r="E629" s="174"/>
      <c r="F629" s="174"/>
      <c r="G629" s="174"/>
      <c r="H629" s="174"/>
    </row>
    <row r="630" spans="1:8">
      <c r="A630" s="172" t="s">
        <v>1107</v>
      </c>
      <c r="B630" s="172" t="s">
        <v>1108</v>
      </c>
      <c r="C630" s="174">
        <f t="shared" si="12"/>
        <v>18</v>
      </c>
      <c r="D630" s="174">
        <v>18</v>
      </c>
      <c r="E630" s="174"/>
      <c r="F630" s="174"/>
      <c r="G630" s="174"/>
      <c r="H630" s="174"/>
    </row>
    <row r="631" spans="1:8">
      <c r="A631" s="172" t="s">
        <v>1109</v>
      </c>
      <c r="B631" s="172" t="s">
        <v>1110</v>
      </c>
      <c r="C631" s="174">
        <f t="shared" si="12"/>
        <v>0</v>
      </c>
      <c r="D631" s="174"/>
      <c r="E631" s="174"/>
      <c r="F631" s="174"/>
      <c r="G631" s="174"/>
      <c r="H631" s="174"/>
    </row>
    <row r="632" spans="1:8">
      <c r="A632" s="172" t="s">
        <v>1111</v>
      </c>
      <c r="B632" s="172" t="s">
        <v>1112</v>
      </c>
      <c r="C632" s="174">
        <f t="shared" si="12"/>
        <v>83</v>
      </c>
      <c r="D632" s="174">
        <v>83</v>
      </c>
      <c r="E632" s="174"/>
      <c r="F632" s="174"/>
      <c r="G632" s="174"/>
      <c r="H632" s="174"/>
    </row>
    <row r="633" spans="1:8">
      <c r="A633" s="172" t="s">
        <v>1113</v>
      </c>
      <c r="B633" s="172" t="s">
        <v>1114</v>
      </c>
      <c r="C633" s="174">
        <f t="shared" si="12"/>
        <v>250</v>
      </c>
      <c r="D633" s="174">
        <v>118</v>
      </c>
      <c r="E633" s="174"/>
      <c r="F633" s="174"/>
      <c r="G633" s="174"/>
      <c r="H633" s="174">
        <v>132</v>
      </c>
    </row>
    <row r="634" spans="1:8">
      <c r="A634" s="172" t="s">
        <v>1115</v>
      </c>
      <c r="B634" s="173" t="s">
        <v>1116</v>
      </c>
      <c r="C634" s="174">
        <f t="shared" si="12"/>
        <v>0</v>
      </c>
      <c r="D634" s="174">
        <f>SUM(D635:D638)</f>
        <v>0</v>
      </c>
      <c r="E634" s="174">
        <f>SUM(E635:E638)</f>
        <v>0</v>
      </c>
      <c r="F634" s="174">
        <f>SUM(F635:F638)</f>
        <v>0</v>
      </c>
      <c r="G634" s="174">
        <f>SUM(G635:G638)</f>
        <v>0</v>
      </c>
      <c r="H634" s="174">
        <f>SUM(H635:H638)</f>
        <v>0</v>
      </c>
    </row>
    <row r="635" spans="1:8">
      <c r="A635" s="172" t="s">
        <v>1117</v>
      </c>
      <c r="B635" s="172" t="s">
        <v>54</v>
      </c>
      <c r="C635" s="174">
        <f t="shared" si="12"/>
        <v>0</v>
      </c>
      <c r="D635" s="174"/>
      <c r="E635" s="174"/>
      <c r="F635" s="174"/>
      <c r="G635" s="174"/>
      <c r="H635" s="174"/>
    </row>
    <row r="636" spans="1:8">
      <c r="A636" s="172" t="s">
        <v>1118</v>
      </c>
      <c r="B636" s="172" t="s">
        <v>56</v>
      </c>
      <c r="C636" s="174">
        <f t="shared" si="12"/>
        <v>0</v>
      </c>
      <c r="D636" s="174"/>
      <c r="E636" s="174"/>
      <c r="F636" s="174"/>
      <c r="G636" s="174"/>
      <c r="H636" s="174"/>
    </row>
    <row r="637" spans="1:8">
      <c r="A637" s="172" t="s">
        <v>1119</v>
      </c>
      <c r="B637" s="172" t="s">
        <v>58</v>
      </c>
      <c r="C637" s="174">
        <f t="shared" ref="C637:C699" si="13">D637+E637+F637+G637+H637</f>
        <v>0</v>
      </c>
      <c r="D637" s="174"/>
      <c r="E637" s="174"/>
      <c r="F637" s="174"/>
      <c r="G637" s="174"/>
      <c r="H637" s="174"/>
    </row>
    <row r="638" spans="1:8">
      <c r="A638" s="172" t="s">
        <v>1120</v>
      </c>
      <c r="B638" s="172" t="s">
        <v>1121</v>
      </c>
      <c r="C638" s="174">
        <f t="shared" si="13"/>
        <v>0</v>
      </c>
      <c r="D638" s="174"/>
      <c r="E638" s="174"/>
      <c r="F638" s="174"/>
      <c r="G638" s="174"/>
      <c r="H638" s="174"/>
    </row>
    <row r="639" spans="1:8">
      <c r="A639" s="172" t="s">
        <v>1122</v>
      </c>
      <c r="B639" s="173" t="s">
        <v>1123</v>
      </c>
      <c r="C639" s="174">
        <f t="shared" si="13"/>
        <v>116</v>
      </c>
      <c r="D639" s="174">
        <f>SUM(D640:D641)</f>
        <v>116</v>
      </c>
      <c r="E639" s="174">
        <f>SUM(E640:E641)</f>
        <v>0</v>
      </c>
      <c r="F639" s="174">
        <f>SUM(F640:F641)</f>
        <v>0</v>
      </c>
      <c r="G639" s="174">
        <f>SUM(G640:G641)</f>
        <v>0</v>
      </c>
      <c r="H639" s="174">
        <f>SUM(H640:H641)</f>
        <v>0</v>
      </c>
    </row>
    <row r="640" spans="1:8">
      <c r="A640" s="172" t="s">
        <v>1124</v>
      </c>
      <c r="B640" s="172" t="s">
        <v>1125</v>
      </c>
      <c r="C640" s="174">
        <f t="shared" si="13"/>
        <v>22</v>
      </c>
      <c r="D640" s="174">
        <v>22</v>
      </c>
      <c r="E640" s="174"/>
      <c r="F640" s="174"/>
      <c r="G640" s="174"/>
      <c r="H640" s="174"/>
    </row>
    <row r="641" spans="1:8">
      <c r="A641" s="172" t="s">
        <v>1126</v>
      </c>
      <c r="B641" s="172" t="s">
        <v>1127</v>
      </c>
      <c r="C641" s="174">
        <f t="shared" si="13"/>
        <v>94</v>
      </c>
      <c r="D641" s="174">
        <v>94</v>
      </c>
      <c r="E641" s="174"/>
      <c r="F641" s="174"/>
      <c r="G641" s="174"/>
      <c r="H641" s="174"/>
    </row>
    <row r="642" spans="1:8">
      <c r="A642" s="172" t="s">
        <v>1128</v>
      </c>
      <c r="B642" s="173" t="s">
        <v>1129</v>
      </c>
      <c r="C642" s="174">
        <f t="shared" si="13"/>
        <v>20</v>
      </c>
      <c r="D642" s="174">
        <f>SUM(D643:D644)</f>
        <v>20</v>
      </c>
      <c r="E642" s="174">
        <f>SUM(E643:E644)</f>
        <v>0</v>
      </c>
      <c r="F642" s="174">
        <f>SUM(F643:F644)</f>
        <v>0</v>
      </c>
      <c r="G642" s="174">
        <f>SUM(G643:G644)</f>
        <v>0</v>
      </c>
      <c r="H642" s="174">
        <f>SUM(H643:H644)</f>
        <v>0</v>
      </c>
    </row>
    <row r="643" spans="1:8">
      <c r="A643" s="172" t="s">
        <v>1130</v>
      </c>
      <c r="B643" s="172" t="s">
        <v>1131</v>
      </c>
      <c r="C643" s="174">
        <f t="shared" si="13"/>
        <v>10</v>
      </c>
      <c r="D643" s="174">
        <v>10</v>
      </c>
      <c r="E643" s="174"/>
      <c r="F643" s="174"/>
      <c r="G643" s="174"/>
      <c r="H643" s="174"/>
    </row>
    <row r="644" spans="1:8">
      <c r="A644" s="172" t="s">
        <v>1132</v>
      </c>
      <c r="B644" s="172" t="s">
        <v>1133</v>
      </c>
      <c r="C644" s="174">
        <f t="shared" si="13"/>
        <v>10</v>
      </c>
      <c r="D644" s="174">
        <v>10</v>
      </c>
      <c r="E644" s="174"/>
      <c r="F644" s="174"/>
      <c r="G644" s="174"/>
      <c r="H644" s="174"/>
    </row>
    <row r="645" spans="1:8">
      <c r="A645" s="172" t="s">
        <v>1134</v>
      </c>
      <c r="B645" s="173" t="s">
        <v>1135</v>
      </c>
      <c r="C645" s="174">
        <f t="shared" si="13"/>
        <v>127</v>
      </c>
      <c r="D645" s="174">
        <f>SUM(D646:D647)</f>
        <v>27</v>
      </c>
      <c r="E645" s="174">
        <f>SUM(E646:E647)</f>
        <v>0</v>
      </c>
      <c r="F645" s="174">
        <f>SUM(F646:F647)</f>
        <v>0</v>
      </c>
      <c r="G645" s="174">
        <f>SUM(G646:G647)</f>
        <v>0</v>
      </c>
      <c r="H645" s="174">
        <f>SUM(H646:H647)</f>
        <v>100</v>
      </c>
    </row>
    <row r="646" spans="1:8">
      <c r="A646" s="172" t="s">
        <v>1136</v>
      </c>
      <c r="B646" s="172" t="s">
        <v>1137</v>
      </c>
      <c r="C646" s="174">
        <f t="shared" si="13"/>
        <v>115</v>
      </c>
      <c r="D646" s="174">
        <v>15</v>
      </c>
      <c r="E646" s="174"/>
      <c r="F646" s="174"/>
      <c r="G646" s="174"/>
      <c r="H646" s="174">
        <v>100</v>
      </c>
    </row>
    <row r="647" spans="1:8">
      <c r="A647" s="172" t="s">
        <v>1138</v>
      </c>
      <c r="B647" s="172" t="s">
        <v>1139</v>
      </c>
      <c r="C647" s="174">
        <f t="shared" si="13"/>
        <v>12</v>
      </c>
      <c r="D647" s="174">
        <v>12</v>
      </c>
      <c r="E647" s="174"/>
      <c r="F647" s="174"/>
      <c r="G647" s="174"/>
      <c r="H647" s="174"/>
    </row>
    <row r="648" spans="1:8">
      <c r="A648" s="172" t="s">
        <v>1140</v>
      </c>
      <c r="B648" s="173" t="s">
        <v>1141</v>
      </c>
      <c r="C648" s="174">
        <f t="shared" si="13"/>
        <v>0</v>
      </c>
      <c r="D648" s="174">
        <f>SUM(D649:D650)</f>
        <v>0</v>
      </c>
      <c r="E648" s="174">
        <f>SUM(E649:E650)</f>
        <v>0</v>
      </c>
      <c r="F648" s="174">
        <f>SUM(F649:F650)</f>
        <v>0</v>
      </c>
      <c r="G648" s="174">
        <f>SUM(G649:G650)</f>
        <v>0</v>
      </c>
      <c r="H648" s="174">
        <f>SUM(H649:H650)</f>
        <v>0</v>
      </c>
    </row>
    <row r="649" spans="1:8">
      <c r="A649" s="172" t="s">
        <v>1142</v>
      </c>
      <c r="B649" s="172" t="s">
        <v>1143</v>
      </c>
      <c r="C649" s="174">
        <f t="shared" si="13"/>
        <v>0</v>
      </c>
      <c r="D649" s="174"/>
      <c r="E649" s="174"/>
      <c r="F649" s="174"/>
      <c r="G649" s="174"/>
      <c r="H649" s="174"/>
    </row>
    <row r="650" spans="1:8">
      <c r="A650" s="172" t="s">
        <v>1144</v>
      </c>
      <c r="B650" s="172" t="s">
        <v>1145</v>
      </c>
      <c r="C650" s="174">
        <f t="shared" si="13"/>
        <v>0</v>
      </c>
      <c r="D650" s="174"/>
      <c r="E650" s="174"/>
      <c r="F650" s="174"/>
      <c r="G650" s="174"/>
      <c r="H650" s="174"/>
    </row>
    <row r="651" spans="1:8">
      <c r="A651" s="172" t="s">
        <v>1146</v>
      </c>
      <c r="B651" s="173" t="s">
        <v>1147</v>
      </c>
      <c r="C651" s="174">
        <f t="shared" si="13"/>
        <v>78</v>
      </c>
      <c r="D651" s="174">
        <f>SUM(D652:D653)</f>
        <v>78</v>
      </c>
      <c r="E651" s="174">
        <f>SUM(E652:E653)</f>
        <v>0</v>
      </c>
      <c r="F651" s="174">
        <f>SUM(F652:F653)</f>
        <v>0</v>
      </c>
      <c r="G651" s="174">
        <f>SUM(G652:G653)</f>
        <v>0</v>
      </c>
      <c r="H651" s="174">
        <f>SUM(H652:H653)</f>
        <v>0</v>
      </c>
    </row>
    <row r="652" spans="1:8">
      <c r="A652" s="172" t="s">
        <v>1148</v>
      </c>
      <c r="B652" s="172" t="s">
        <v>1149</v>
      </c>
      <c r="C652" s="174">
        <f t="shared" si="13"/>
        <v>1</v>
      </c>
      <c r="D652" s="174">
        <v>1</v>
      </c>
      <c r="E652" s="174"/>
      <c r="F652" s="174"/>
      <c r="G652" s="174"/>
      <c r="H652" s="174"/>
    </row>
    <row r="653" spans="1:8">
      <c r="A653" s="172" t="s">
        <v>1150</v>
      </c>
      <c r="B653" s="172" t="s">
        <v>1151</v>
      </c>
      <c r="C653" s="174">
        <f t="shared" si="13"/>
        <v>77</v>
      </c>
      <c r="D653" s="174">
        <v>77</v>
      </c>
      <c r="E653" s="174"/>
      <c r="F653" s="174"/>
      <c r="G653" s="174"/>
      <c r="H653" s="174"/>
    </row>
    <row r="654" spans="1:8">
      <c r="A654" s="172" t="s">
        <v>1152</v>
      </c>
      <c r="B654" s="173" t="s">
        <v>1153</v>
      </c>
      <c r="C654" s="174">
        <f t="shared" si="13"/>
        <v>76</v>
      </c>
      <c r="D654" s="174">
        <f>SUM(D655:D657)</f>
        <v>75</v>
      </c>
      <c r="E654" s="174">
        <f>SUM(E655:E657)</f>
        <v>0</v>
      </c>
      <c r="F654" s="174">
        <f>SUM(F655:F657)</f>
        <v>0</v>
      </c>
      <c r="G654" s="174">
        <f>SUM(G655:G657)</f>
        <v>1</v>
      </c>
      <c r="H654" s="174">
        <f>SUM(H655:H657)</f>
        <v>0</v>
      </c>
    </row>
    <row r="655" spans="1:8">
      <c r="A655" s="172" t="s">
        <v>1154</v>
      </c>
      <c r="B655" s="172" t="s">
        <v>1155</v>
      </c>
      <c r="C655" s="174">
        <f t="shared" si="13"/>
        <v>0</v>
      </c>
      <c r="D655" s="174"/>
      <c r="E655" s="174"/>
      <c r="F655" s="174"/>
      <c r="G655" s="174"/>
      <c r="H655" s="174"/>
    </row>
    <row r="656" spans="1:8">
      <c r="A656" s="172" t="s">
        <v>1156</v>
      </c>
      <c r="B656" s="172" t="s">
        <v>1157</v>
      </c>
      <c r="C656" s="174">
        <f t="shared" si="13"/>
        <v>16</v>
      </c>
      <c r="D656" s="174">
        <v>15</v>
      </c>
      <c r="E656" s="174"/>
      <c r="F656" s="174"/>
      <c r="G656" s="174">
        <v>1</v>
      </c>
      <c r="H656" s="174"/>
    </row>
    <row r="657" spans="1:8">
      <c r="A657" s="172" t="s">
        <v>1158</v>
      </c>
      <c r="B657" s="172" t="s">
        <v>1159</v>
      </c>
      <c r="C657" s="174">
        <f t="shared" si="13"/>
        <v>60</v>
      </c>
      <c r="D657" s="174">
        <v>60</v>
      </c>
      <c r="E657" s="174"/>
      <c r="F657" s="174"/>
      <c r="G657" s="174"/>
      <c r="H657" s="174"/>
    </row>
    <row r="658" spans="1:8">
      <c r="A658" s="172" t="s">
        <v>1160</v>
      </c>
      <c r="B658" s="173" t="s">
        <v>1161</v>
      </c>
      <c r="C658" s="174">
        <f t="shared" si="13"/>
        <v>10</v>
      </c>
      <c r="D658" s="174">
        <f>SUM(D659:D661)</f>
        <v>10</v>
      </c>
      <c r="E658" s="174">
        <f>SUM(E659:E661)</f>
        <v>0</v>
      </c>
      <c r="F658" s="174">
        <f>SUM(F659:F661)</f>
        <v>0</v>
      </c>
      <c r="G658" s="174">
        <f>SUM(G659:G661)</f>
        <v>0</v>
      </c>
      <c r="H658" s="174">
        <f>SUM(H659:H661)</f>
        <v>0</v>
      </c>
    </row>
    <row r="659" spans="1:8">
      <c r="A659" s="172" t="s">
        <v>1162</v>
      </c>
      <c r="B659" s="172" t="s">
        <v>1163</v>
      </c>
      <c r="C659" s="174">
        <f t="shared" si="13"/>
        <v>0</v>
      </c>
      <c r="D659" s="174"/>
      <c r="E659" s="174"/>
      <c r="F659" s="174"/>
      <c r="G659" s="174"/>
      <c r="H659" s="174"/>
    </row>
    <row r="660" spans="1:8">
      <c r="A660" s="172" t="s">
        <v>1164</v>
      </c>
      <c r="B660" s="172" t="s">
        <v>1165</v>
      </c>
      <c r="C660" s="174">
        <f t="shared" si="13"/>
        <v>0</v>
      </c>
      <c r="D660" s="174"/>
      <c r="E660" s="174"/>
      <c r="F660" s="174"/>
      <c r="G660" s="174"/>
      <c r="H660" s="174"/>
    </row>
    <row r="661" spans="1:8">
      <c r="A661" s="172" t="s">
        <v>1166</v>
      </c>
      <c r="B661" s="172" t="s">
        <v>1167</v>
      </c>
      <c r="C661" s="174">
        <f t="shared" si="13"/>
        <v>10</v>
      </c>
      <c r="D661" s="174">
        <v>10</v>
      </c>
      <c r="E661" s="174"/>
      <c r="F661" s="174"/>
      <c r="G661" s="174"/>
      <c r="H661" s="174"/>
    </row>
    <row r="662" spans="1:8">
      <c r="A662" s="182" t="s">
        <v>1168</v>
      </c>
      <c r="B662" s="173" t="s">
        <v>1169</v>
      </c>
      <c r="C662" s="174">
        <f t="shared" si="13"/>
        <v>77</v>
      </c>
      <c r="D662" s="174">
        <f>SUM(D663:D669)</f>
        <v>77</v>
      </c>
      <c r="E662" s="174">
        <f>SUM(E663:E669)</f>
        <v>0</v>
      </c>
      <c r="F662" s="174">
        <f>SUM(F663:F669)</f>
        <v>0</v>
      </c>
      <c r="G662" s="174">
        <f>SUM(G663:G669)</f>
        <v>0</v>
      </c>
      <c r="H662" s="174">
        <f>SUM(H663:H669)</f>
        <v>0</v>
      </c>
    </row>
    <row r="663" spans="1:8">
      <c r="A663" s="182" t="s">
        <v>1170</v>
      </c>
      <c r="B663" s="180" t="s">
        <v>366</v>
      </c>
      <c r="C663" s="174">
        <f t="shared" si="13"/>
        <v>41</v>
      </c>
      <c r="D663" s="174">
        <v>41</v>
      </c>
      <c r="E663" s="174"/>
      <c r="F663" s="174"/>
      <c r="G663" s="174"/>
      <c r="H663" s="174"/>
    </row>
    <row r="664" spans="1:8">
      <c r="A664" s="182" t="s">
        <v>1171</v>
      </c>
      <c r="B664" s="180" t="s">
        <v>368</v>
      </c>
      <c r="C664" s="174">
        <f t="shared" si="13"/>
        <v>0</v>
      </c>
      <c r="D664" s="174"/>
      <c r="E664" s="174"/>
      <c r="F664" s="174"/>
      <c r="G664" s="174"/>
      <c r="H664" s="174"/>
    </row>
    <row r="665" spans="1:8">
      <c r="A665" s="182" t="s">
        <v>1172</v>
      </c>
      <c r="B665" s="180" t="s">
        <v>370</v>
      </c>
      <c r="C665" s="174">
        <f t="shared" si="13"/>
        <v>0</v>
      </c>
      <c r="D665" s="174"/>
      <c r="E665" s="174"/>
      <c r="F665" s="174"/>
      <c r="G665" s="174"/>
      <c r="H665" s="174"/>
    </row>
    <row r="666" spans="1:8">
      <c r="A666" s="182" t="s">
        <v>1173</v>
      </c>
      <c r="B666" s="180" t="s">
        <v>1174</v>
      </c>
      <c r="C666" s="174">
        <f t="shared" si="13"/>
        <v>0</v>
      </c>
      <c r="D666" s="174"/>
      <c r="E666" s="174"/>
      <c r="F666" s="174"/>
      <c r="G666" s="174"/>
      <c r="H666" s="174"/>
    </row>
    <row r="667" spans="1:8">
      <c r="A667" s="182" t="s">
        <v>1175</v>
      </c>
      <c r="B667" s="180" t="s">
        <v>1176</v>
      </c>
      <c r="C667" s="174">
        <f t="shared" si="13"/>
        <v>0</v>
      </c>
      <c r="D667" s="174"/>
      <c r="E667" s="174"/>
      <c r="F667" s="174"/>
      <c r="G667" s="174"/>
      <c r="H667" s="174"/>
    </row>
    <row r="668" spans="1:8">
      <c r="A668" s="182" t="s">
        <v>1177</v>
      </c>
      <c r="B668" s="180" t="s">
        <v>374</v>
      </c>
      <c r="C668" s="174">
        <f t="shared" si="13"/>
        <v>26</v>
      </c>
      <c r="D668" s="174">
        <v>26</v>
      </c>
      <c r="E668" s="174"/>
      <c r="F668" s="174"/>
      <c r="G668" s="174"/>
      <c r="H668" s="174"/>
    </row>
    <row r="669" spans="1:8">
      <c r="A669" s="182" t="s">
        <v>1178</v>
      </c>
      <c r="B669" s="180" t="s">
        <v>1179</v>
      </c>
      <c r="C669" s="174">
        <f t="shared" si="13"/>
        <v>10</v>
      </c>
      <c r="D669" s="174">
        <v>10</v>
      </c>
      <c r="E669" s="174"/>
      <c r="F669" s="174"/>
      <c r="G669" s="174"/>
      <c r="H669" s="174"/>
    </row>
    <row r="670" spans="1:8">
      <c r="A670" s="183">
        <v>20830</v>
      </c>
      <c r="B670" s="173" t="s">
        <v>1180</v>
      </c>
      <c r="C670" s="174">
        <f t="shared" si="13"/>
        <v>20</v>
      </c>
      <c r="D670" s="174">
        <f>SUM(D671:D672)</f>
        <v>20</v>
      </c>
      <c r="E670" s="174">
        <f>SUM(E671:E672)</f>
        <v>0</v>
      </c>
      <c r="F670" s="174">
        <f>SUM(F671:F672)</f>
        <v>0</v>
      </c>
      <c r="G670" s="174">
        <f>SUM(G671:G672)</f>
        <v>0</v>
      </c>
      <c r="H670" s="174">
        <f>SUM(H671:H672)</f>
        <v>0</v>
      </c>
    </row>
    <row r="671" spans="1:8">
      <c r="A671" s="183">
        <v>2083001</v>
      </c>
      <c r="B671" s="180" t="s">
        <v>1181</v>
      </c>
      <c r="C671" s="174">
        <f t="shared" si="13"/>
        <v>20</v>
      </c>
      <c r="D671" s="174">
        <v>20</v>
      </c>
      <c r="E671" s="174"/>
      <c r="F671" s="174"/>
      <c r="G671" s="174"/>
      <c r="H671" s="174"/>
    </row>
    <row r="672" spans="1:8">
      <c r="A672" s="183">
        <v>2083099</v>
      </c>
      <c r="B672" s="180" t="s">
        <v>1182</v>
      </c>
      <c r="C672" s="174">
        <f t="shared" si="13"/>
        <v>0</v>
      </c>
      <c r="D672" s="174"/>
      <c r="E672" s="174"/>
      <c r="F672" s="174"/>
      <c r="G672" s="174"/>
      <c r="H672" s="174"/>
    </row>
    <row r="673" spans="1:8">
      <c r="A673" s="172" t="s">
        <v>1183</v>
      </c>
      <c r="B673" s="173" t="s">
        <v>1184</v>
      </c>
      <c r="C673" s="174">
        <f t="shared" si="13"/>
        <v>1563</v>
      </c>
      <c r="D673" s="174">
        <f>SUM(D674:D674)</f>
        <v>1563</v>
      </c>
      <c r="E673" s="174">
        <f>SUM(E674:E674)</f>
        <v>0</v>
      </c>
      <c r="F673" s="174">
        <f>SUM(F674:F674)</f>
        <v>0</v>
      </c>
      <c r="G673" s="174">
        <f>SUM(G674:G674)</f>
        <v>0</v>
      </c>
      <c r="H673" s="174">
        <f>SUM(H674:H674)</f>
        <v>0</v>
      </c>
    </row>
    <row r="674" spans="1:8">
      <c r="A674" s="172">
        <v>2089999</v>
      </c>
      <c r="B674" s="172" t="s">
        <v>1185</v>
      </c>
      <c r="C674" s="174">
        <f t="shared" si="13"/>
        <v>1563</v>
      </c>
      <c r="D674" s="174">
        <v>1563</v>
      </c>
      <c r="E674" s="174"/>
      <c r="F674" s="174"/>
      <c r="G674" s="174"/>
      <c r="H674" s="174"/>
    </row>
    <row r="675" spans="1:8">
      <c r="A675" s="172" t="s">
        <v>1186</v>
      </c>
      <c r="B675" s="173" t="s">
        <v>1187</v>
      </c>
      <c r="C675" s="174">
        <f t="shared" si="13"/>
        <v>3970</v>
      </c>
      <c r="D675" s="174">
        <f>SUM(D676,D681,D695,D699,D711,D714,D718,D723,D727,D731,D734,D743,D745)</f>
        <v>3690</v>
      </c>
      <c r="E675" s="174">
        <f>SUM(E676,E681,E695,E699,E711,E714,E718,E723,E727,E731,E734,E743,E745)</f>
        <v>0</v>
      </c>
      <c r="F675" s="174">
        <f>SUM(F676,F681,F695,F699,F711,F714,F718,F723,F727,F731,F734,F743,F745)</f>
        <v>0</v>
      </c>
      <c r="G675" s="174">
        <f>SUM(G676,G681,G695,G699,G711,G714,G718,G723,G727,G731,G734,G743,G745)</f>
        <v>0</v>
      </c>
      <c r="H675" s="174">
        <f>SUM(H676,H681,H695,H699,H711,H714,H718,H723,H727,H731,H734,H743,H745)</f>
        <v>280</v>
      </c>
    </row>
    <row r="676" spans="1:8">
      <c r="A676" s="172" t="s">
        <v>1188</v>
      </c>
      <c r="B676" s="173" t="s">
        <v>1189</v>
      </c>
      <c r="C676" s="174">
        <f t="shared" si="13"/>
        <v>195</v>
      </c>
      <c r="D676" s="174">
        <f>SUM(D677:D680)</f>
        <v>195</v>
      </c>
      <c r="E676" s="174">
        <f t="shared" ref="E676:H676" si="14">SUM(E677:E680)</f>
        <v>0</v>
      </c>
      <c r="F676" s="174">
        <f t="shared" si="14"/>
        <v>0</v>
      </c>
      <c r="G676" s="174">
        <f t="shared" si="14"/>
        <v>0</v>
      </c>
      <c r="H676" s="174">
        <f t="shared" si="14"/>
        <v>0</v>
      </c>
    </row>
    <row r="677" spans="1:8">
      <c r="A677" s="172" t="s">
        <v>1190</v>
      </c>
      <c r="B677" s="172" t="s">
        <v>54</v>
      </c>
      <c r="C677" s="174">
        <f t="shared" si="13"/>
        <v>165</v>
      </c>
      <c r="D677" s="174">
        <v>165</v>
      </c>
      <c r="E677" s="174"/>
      <c r="F677" s="174"/>
      <c r="G677" s="174"/>
      <c r="H677" s="174"/>
    </row>
    <row r="678" spans="1:8">
      <c r="A678" s="172" t="s">
        <v>1191</v>
      </c>
      <c r="B678" s="172" t="s">
        <v>56</v>
      </c>
      <c r="C678" s="174">
        <f t="shared" si="13"/>
        <v>0</v>
      </c>
      <c r="D678" s="174"/>
      <c r="E678" s="174"/>
      <c r="F678" s="174"/>
      <c r="G678" s="174"/>
      <c r="H678" s="174"/>
    </row>
    <row r="679" spans="1:8">
      <c r="A679" s="172" t="s">
        <v>1192</v>
      </c>
      <c r="B679" s="172" t="s">
        <v>58</v>
      </c>
      <c r="C679" s="174">
        <f t="shared" si="13"/>
        <v>0</v>
      </c>
      <c r="D679" s="174"/>
      <c r="E679" s="174"/>
      <c r="F679" s="174"/>
      <c r="G679" s="174"/>
      <c r="H679" s="174"/>
    </row>
    <row r="680" spans="1:8">
      <c r="A680" s="172" t="s">
        <v>1193</v>
      </c>
      <c r="B680" s="172" t="s">
        <v>1194</v>
      </c>
      <c r="C680" s="174">
        <f t="shared" si="13"/>
        <v>30</v>
      </c>
      <c r="D680" s="174">
        <v>30</v>
      </c>
      <c r="E680" s="174"/>
      <c r="F680" s="174"/>
      <c r="G680" s="174"/>
      <c r="H680" s="174"/>
    </row>
    <row r="681" spans="1:8">
      <c r="A681" s="172" t="s">
        <v>1195</v>
      </c>
      <c r="B681" s="173" t="s">
        <v>1196</v>
      </c>
      <c r="C681" s="174">
        <f t="shared" si="13"/>
        <v>1111</v>
      </c>
      <c r="D681" s="174">
        <f>SUM(D682:D694)</f>
        <v>1011</v>
      </c>
      <c r="E681" s="174">
        <f>SUM(E682:E694)</f>
        <v>0</v>
      </c>
      <c r="F681" s="174">
        <f>SUM(F682:F694)</f>
        <v>0</v>
      </c>
      <c r="G681" s="174">
        <f>SUM(G682:G694)</f>
        <v>0</v>
      </c>
      <c r="H681" s="174">
        <f>SUM(H682:H694)</f>
        <v>100</v>
      </c>
    </row>
    <row r="682" spans="1:8">
      <c r="A682" s="172" t="s">
        <v>1197</v>
      </c>
      <c r="B682" s="172" t="s">
        <v>1198</v>
      </c>
      <c r="C682" s="174">
        <f t="shared" si="13"/>
        <v>1111</v>
      </c>
      <c r="D682" s="174">
        <v>1011</v>
      </c>
      <c r="E682" s="174"/>
      <c r="F682" s="174"/>
      <c r="G682" s="174"/>
      <c r="H682" s="174">
        <v>100</v>
      </c>
    </row>
    <row r="683" spans="1:8">
      <c r="A683" s="172" t="s">
        <v>1199</v>
      </c>
      <c r="B683" s="172" t="s">
        <v>1200</v>
      </c>
      <c r="C683" s="174">
        <f t="shared" si="13"/>
        <v>0</v>
      </c>
      <c r="D683" s="174"/>
      <c r="E683" s="174"/>
      <c r="F683" s="174"/>
      <c r="G683" s="174"/>
      <c r="H683" s="174"/>
    </row>
    <row r="684" spans="1:8">
      <c r="A684" s="172" t="s">
        <v>1201</v>
      </c>
      <c r="B684" s="172" t="s">
        <v>1202</v>
      </c>
      <c r="C684" s="174">
        <f t="shared" si="13"/>
        <v>0</v>
      </c>
      <c r="D684" s="174"/>
      <c r="E684" s="174"/>
      <c r="F684" s="174"/>
      <c r="G684" s="174"/>
      <c r="H684" s="174"/>
    </row>
    <row r="685" spans="1:8">
      <c r="A685" s="172" t="s">
        <v>1203</v>
      </c>
      <c r="B685" s="172" t="s">
        <v>1204</v>
      </c>
      <c r="C685" s="174">
        <f t="shared" si="13"/>
        <v>0</v>
      </c>
      <c r="D685" s="174"/>
      <c r="E685" s="174"/>
      <c r="F685" s="174"/>
      <c r="G685" s="174"/>
      <c r="H685" s="174"/>
    </row>
    <row r="686" spans="1:8">
      <c r="A686" s="172" t="s">
        <v>1205</v>
      </c>
      <c r="B686" s="172" t="s">
        <v>1206</v>
      </c>
      <c r="C686" s="174">
        <f t="shared" si="13"/>
        <v>0</v>
      </c>
      <c r="D686" s="174"/>
      <c r="E686" s="174"/>
      <c r="F686" s="174"/>
      <c r="G686" s="174"/>
      <c r="H686" s="174"/>
    </row>
    <row r="687" spans="1:8">
      <c r="A687" s="172" t="s">
        <v>1207</v>
      </c>
      <c r="B687" s="172" t="s">
        <v>1208</v>
      </c>
      <c r="C687" s="174">
        <f t="shared" si="13"/>
        <v>0</v>
      </c>
      <c r="D687" s="174"/>
      <c r="E687" s="174"/>
      <c r="F687" s="174"/>
      <c r="G687" s="174"/>
      <c r="H687" s="174"/>
    </row>
    <row r="688" spans="1:8">
      <c r="A688" s="172" t="s">
        <v>1209</v>
      </c>
      <c r="B688" s="172" t="s">
        <v>1210</v>
      </c>
      <c r="C688" s="174">
        <f t="shared" si="13"/>
        <v>0</v>
      </c>
      <c r="D688" s="174"/>
      <c r="E688" s="174"/>
      <c r="F688" s="174"/>
      <c r="G688" s="174"/>
      <c r="H688" s="174"/>
    </row>
    <row r="689" spans="1:8">
      <c r="A689" s="172" t="s">
        <v>1211</v>
      </c>
      <c r="B689" s="172" t="s">
        <v>1212</v>
      </c>
      <c r="C689" s="174">
        <f t="shared" si="13"/>
        <v>0</v>
      </c>
      <c r="D689" s="174"/>
      <c r="E689" s="174"/>
      <c r="F689" s="174"/>
      <c r="G689" s="174"/>
      <c r="H689" s="174"/>
    </row>
    <row r="690" spans="1:8">
      <c r="A690" s="172" t="s">
        <v>1213</v>
      </c>
      <c r="B690" s="172" t="s">
        <v>1214</v>
      </c>
      <c r="C690" s="174">
        <f t="shared" si="13"/>
        <v>0</v>
      </c>
      <c r="D690" s="174"/>
      <c r="E690" s="174"/>
      <c r="F690" s="174"/>
      <c r="G690" s="174"/>
      <c r="H690" s="174"/>
    </row>
    <row r="691" spans="1:8">
      <c r="A691" s="172" t="s">
        <v>1215</v>
      </c>
      <c r="B691" s="172" t="s">
        <v>1216</v>
      </c>
      <c r="C691" s="174">
        <f t="shared" si="13"/>
        <v>0</v>
      </c>
      <c r="D691" s="174"/>
      <c r="E691" s="174"/>
      <c r="F691" s="174"/>
      <c r="G691" s="174"/>
      <c r="H691" s="174"/>
    </row>
    <row r="692" spans="1:8">
      <c r="A692" s="172" t="s">
        <v>1217</v>
      </c>
      <c r="B692" s="172" t="s">
        <v>1218</v>
      </c>
      <c r="C692" s="174">
        <f t="shared" si="13"/>
        <v>0</v>
      </c>
      <c r="D692" s="174"/>
      <c r="E692" s="174"/>
      <c r="F692" s="174"/>
      <c r="G692" s="174"/>
      <c r="H692" s="174"/>
    </row>
    <row r="693" spans="1:8">
      <c r="A693" s="172" t="s">
        <v>1219</v>
      </c>
      <c r="B693" s="172" t="s">
        <v>1220</v>
      </c>
      <c r="C693" s="174">
        <f t="shared" si="13"/>
        <v>0</v>
      </c>
      <c r="D693" s="174"/>
      <c r="E693" s="174"/>
      <c r="F693" s="174"/>
      <c r="G693" s="174"/>
      <c r="H693" s="174"/>
    </row>
    <row r="694" spans="1:8">
      <c r="A694" s="172" t="s">
        <v>1221</v>
      </c>
      <c r="B694" s="172" t="s">
        <v>1222</v>
      </c>
      <c r="C694" s="174">
        <f t="shared" si="13"/>
        <v>0</v>
      </c>
      <c r="D694" s="174"/>
      <c r="E694" s="174"/>
      <c r="F694" s="174"/>
      <c r="G694" s="174"/>
      <c r="H694" s="174"/>
    </row>
    <row r="695" spans="1:8">
      <c r="A695" s="172" t="s">
        <v>1223</v>
      </c>
      <c r="B695" s="173" t="s">
        <v>1224</v>
      </c>
      <c r="C695" s="174">
        <f t="shared" si="13"/>
        <v>703</v>
      </c>
      <c r="D695" s="174">
        <f>SUM(D696:D698)</f>
        <v>643</v>
      </c>
      <c r="E695" s="174">
        <f>SUM(E696:E698)</f>
        <v>0</v>
      </c>
      <c r="F695" s="174">
        <f>SUM(F696:F698)</f>
        <v>0</v>
      </c>
      <c r="G695" s="174">
        <f>SUM(G696:G698)</f>
        <v>0</v>
      </c>
      <c r="H695" s="174">
        <f>SUM(H696:H698)</f>
        <v>60</v>
      </c>
    </row>
    <row r="696" spans="1:8">
      <c r="A696" s="172" t="s">
        <v>1225</v>
      </c>
      <c r="B696" s="172" t="s">
        <v>1226</v>
      </c>
      <c r="C696" s="174">
        <f t="shared" si="13"/>
        <v>0</v>
      </c>
      <c r="D696" s="174"/>
      <c r="E696" s="174"/>
      <c r="F696" s="174"/>
      <c r="G696" s="174"/>
      <c r="H696" s="174"/>
    </row>
    <row r="697" spans="1:8">
      <c r="A697" s="172" t="s">
        <v>1227</v>
      </c>
      <c r="B697" s="172" t="s">
        <v>1228</v>
      </c>
      <c r="C697" s="174">
        <f t="shared" si="13"/>
        <v>541</v>
      </c>
      <c r="D697" s="174">
        <v>541</v>
      </c>
      <c r="E697" s="174"/>
      <c r="F697" s="174"/>
      <c r="G697" s="174"/>
      <c r="H697" s="174"/>
    </row>
    <row r="698" spans="1:8">
      <c r="A698" s="172" t="s">
        <v>1229</v>
      </c>
      <c r="B698" s="172" t="s">
        <v>1230</v>
      </c>
      <c r="C698" s="174">
        <f t="shared" si="13"/>
        <v>162</v>
      </c>
      <c r="D698" s="174">
        <v>102</v>
      </c>
      <c r="E698" s="174"/>
      <c r="F698" s="174"/>
      <c r="G698" s="174"/>
      <c r="H698" s="174">
        <v>60</v>
      </c>
    </row>
    <row r="699" spans="1:8">
      <c r="A699" s="172" t="s">
        <v>1231</v>
      </c>
      <c r="B699" s="173" t="s">
        <v>1232</v>
      </c>
      <c r="C699" s="174">
        <f t="shared" si="13"/>
        <v>454</v>
      </c>
      <c r="D699" s="174">
        <f>SUM(D700:D710)</f>
        <v>454</v>
      </c>
      <c r="E699" s="174">
        <f>SUM(E700:E710)</f>
        <v>0</v>
      </c>
      <c r="F699" s="174">
        <f>SUM(F700:F710)</f>
        <v>0</v>
      </c>
      <c r="G699" s="174">
        <f>SUM(G700:G710)</f>
        <v>0</v>
      </c>
      <c r="H699" s="174">
        <f>SUM(H700:H710)</f>
        <v>0</v>
      </c>
    </row>
    <row r="700" spans="1:8">
      <c r="A700" s="172" t="s">
        <v>1233</v>
      </c>
      <c r="B700" s="172" t="s">
        <v>1234</v>
      </c>
      <c r="C700" s="174">
        <f t="shared" ref="C700:C763" si="15">D700+E700+F700+G700+H700</f>
        <v>207</v>
      </c>
      <c r="D700" s="174">
        <v>207</v>
      </c>
      <c r="E700" s="174"/>
      <c r="F700" s="174"/>
      <c r="G700" s="174"/>
      <c r="H700" s="174"/>
    </row>
    <row r="701" spans="1:8">
      <c r="A701" s="172" t="s">
        <v>1235</v>
      </c>
      <c r="B701" s="172" t="s">
        <v>1236</v>
      </c>
      <c r="C701" s="174">
        <f t="shared" si="15"/>
        <v>18</v>
      </c>
      <c r="D701" s="174">
        <v>18</v>
      </c>
      <c r="E701" s="174"/>
      <c r="F701" s="174"/>
      <c r="G701" s="174"/>
      <c r="H701" s="174"/>
    </row>
    <row r="702" spans="1:8">
      <c r="A702" s="172" t="s">
        <v>1237</v>
      </c>
      <c r="B702" s="172" t="s">
        <v>1238</v>
      </c>
      <c r="C702" s="174">
        <f t="shared" si="15"/>
        <v>166</v>
      </c>
      <c r="D702" s="174">
        <v>166</v>
      </c>
      <c r="E702" s="174"/>
      <c r="F702" s="174"/>
      <c r="G702" s="174"/>
      <c r="H702" s="174"/>
    </row>
    <row r="703" spans="1:8">
      <c r="A703" s="172" t="s">
        <v>1239</v>
      </c>
      <c r="B703" s="172" t="s">
        <v>1240</v>
      </c>
      <c r="C703" s="174">
        <f t="shared" si="15"/>
        <v>0</v>
      </c>
      <c r="D703" s="174"/>
      <c r="E703" s="174"/>
      <c r="F703" s="174"/>
      <c r="G703" s="174"/>
      <c r="H703" s="174"/>
    </row>
    <row r="704" spans="1:8">
      <c r="A704" s="172" t="s">
        <v>1241</v>
      </c>
      <c r="B704" s="172" t="s">
        <v>1242</v>
      </c>
      <c r="C704" s="174">
        <f t="shared" si="15"/>
        <v>0</v>
      </c>
      <c r="D704" s="174"/>
      <c r="E704" s="174"/>
      <c r="F704" s="174"/>
      <c r="G704" s="174"/>
      <c r="H704" s="174"/>
    </row>
    <row r="705" spans="1:8">
      <c r="A705" s="172" t="s">
        <v>1243</v>
      </c>
      <c r="B705" s="172" t="s">
        <v>1244</v>
      </c>
      <c r="C705" s="174">
        <f t="shared" si="15"/>
        <v>0</v>
      </c>
      <c r="D705" s="174"/>
      <c r="E705" s="174"/>
      <c r="F705" s="174"/>
      <c r="G705" s="174"/>
      <c r="H705" s="174"/>
    </row>
    <row r="706" spans="1:8">
      <c r="A706" s="172" t="s">
        <v>1245</v>
      </c>
      <c r="B706" s="172" t="s">
        <v>1246</v>
      </c>
      <c r="C706" s="174">
        <f t="shared" si="15"/>
        <v>0</v>
      </c>
      <c r="D706" s="174"/>
      <c r="E706" s="174"/>
      <c r="F706" s="174"/>
      <c r="G706" s="174"/>
      <c r="H706" s="174"/>
    </row>
    <row r="707" spans="1:8">
      <c r="A707" s="172" t="s">
        <v>1247</v>
      </c>
      <c r="B707" s="172" t="s">
        <v>1248</v>
      </c>
      <c r="C707" s="174">
        <f t="shared" si="15"/>
        <v>30</v>
      </c>
      <c r="D707" s="174">
        <v>30</v>
      </c>
      <c r="E707" s="174"/>
      <c r="F707" s="174"/>
      <c r="G707" s="174"/>
      <c r="H707" s="174"/>
    </row>
    <row r="708" spans="1:8">
      <c r="A708" s="172" t="s">
        <v>1249</v>
      </c>
      <c r="B708" s="172" t="s">
        <v>1250</v>
      </c>
      <c r="C708" s="174">
        <f t="shared" si="15"/>
        <v>29</v>
      </c>
      <c r="D708" s="174">
        <v>29</v>
      </c>
      <c r="E708" s="174"/>
      <c r="F708" s="174"/>
      <c r="G708" s="174"/>
      <c r="H708" s="174"/>
    </row>
    <row r="709" spans="1:8">
      <c r="A709" s="172" t="s">
        <v>1251</v>
      </c>
      <c r="B709" s="172" t="s">
        <v>1252</v>
      </c>
      <c r="C709" s="174">
        <f t="shared" si="15"/>
        <v>0</v>
      </c>
      <c r="D709" s="174"/>
      <c r="E709" s="174"/>
      <c r="F709" s="174"/>
      <c r="G709" s="174"/>
      <c r="H709" s="174"/>
    </row>
    <row r="710" spans="1:8">
      <c r="A710" s="172" t="s">
        <v>1253</v>
      </c>
      <c r="B710" s="172" t="s">
        <v>1254</v>
      </c>
      <c r="C710" s="174">
        <f t="shared" si="15"/>
        <v>4</v>
      </c>
      <c r="D710" s="174">
        <v>4</v>
      </c>
      <c r="E710" s="174"/>
      <c r="F710" s="174"/>
      <c r="G710" s="174"/>
      <c r="H710" s="174"/>
    </row>
    <row r="711" spans="1:8">
      <c r="A711" s="172" t="s">
        <v>1255</v>
      </c>
      <c r="B711" s="173" t="s">
        <v>1256</v>
      </c>
      <c r="C711" s="174">
        <f t="shared" si="15"/>
        <v>0</v>
      </c>
      <c r="D711" s="174">
        <f>SUM(D712:D713)</f>
        <v>0</v>
      </c>
      <c r="E711" s="174">
        <f>SUM(E712:E713)</f>
        <v>0</v>
      </c>
      <c r="F711" s="174">
        <f>SUM(F712:F713)</f>
        <v>0</v>
      </c>
      <c r="G711" s="174">
        <f>SUM(G712:G713)</f>
        <v>0</v>
      </c>
      <c r="H711" s="174">
        <f>SUM(H712:H713)</f>
        <v>0</v>
      </c>
    </row>
    <row r="712" spans="1:8">
      <c r="A712" s="172" t="s">
        <v>1257</v>
      </c>
      <c r="B712" s="172" t="s">
        <v>1258</v>
      </c>
      <c r="C712" s="174">
        <f t="shared" si="15"/>
        <v>0</v>
      </c>
      <c r="D712" s="174"/>
      <c r="E712" s="174"/>
      <c r="F712" s="174"/>
      <c r="G712" s="174"/>
      <c r="H712" s="174"/>
    </row>
    <row r="713" spans="1:8">
      <c r="A713" s="172" t="s">
        <v>1259</v>
      </c>
      <c r="B713" s="172" t="s">
        <v>1260</v>
      </c>
      <c r="C713" s="174">
        <f t="shared" si="15"/>
        <v>0</v>
      </c>
      <c r="D713" s="174"/>
      <c r="E713" s="174"/>
      <c r="F713" s="174"/>
      <c r="G713" s="174"/>
      <c r="H713" s="174"/>
    </row>
    <row r="714" spans="1:8">
      <c r="A714" s="172" t="s">
        <v>1261</v>
      </c>
      <c r="B714" s="173" t="s">
        <v>1262</v>
      </c>
      <c r="C714" s="174">
        <f t="shared" si="15"/>
        <v>92</v>
      </c>
      <c r="D714" s="174">
        <f>SUM(D715:D717)</f>
        <v>92</v>
      </c>
      <c r="E714" s="174">
        <f>SUM(E715:E717)</f>
        <v>0</v>
      </c>
      <c r="F714" s="174">
        <f>SUM(F715:F717)</f>
        <v>0</v>
      </c>
      <c r="G714" s="174">
        <f>SUM(G715:G717)</f>
        <v>0</v>
      </c>
      <c r="H714" s="174">
        <f>SUM(H715:H717)</f>
        <v>0</v>
      </c>
    </row>
    <row r="715" spans="1:8">
      <c r="A715" s="172" t="s">
        <v>1263</v>
      </c>
      <c r="B715" s="172" t="s">
        <v>1264</v>
      </c>
      <c r="C715" s="174">
        <f t="shared" si="15"/>
        <v>0</v>
      </c>
      <c r="D715" s="174"/>
      <c r="E715" s="174"/>
      <c r="F715" s="174"/>
      <c r="G715" s="174"/>
      <c r="H715" s="174"/>
    </row>
    <row r="716" spans="1:8">
      <c r="A716" s="172" t="s">
        <v>1265</v>
      </c>
      <c r="B716" s="172" t="s">
        <v>1266</v>
      </c>
      <c r="C716" s="174">
        <f t="shared" si="15"/>
        <v>20</v>
      </c>
      <c r="D716" s="174">
        <v>20</v>
      </c>
      <c r="E716" s="174"/>
      <c r="F716" s="174"/>
      <c r="G716" s="174"/>
      <c r="H716" s="174"/>
    </row>
    <row r="717" spans="1:8">
      <c r="A717" s="172" t="s">
        <v>1267</v>
      </c>
      <c r="B717" s="172" t="s">
        <v>1268</v>
      </c>
      <c r="C717" s="174">
        <f t="shared" si="15"/>
        <v>72</v>
      </c>
      <c r="D717" s="174">
        <v>72</v>
      </c>
      <c r="E717" s="174"/>
      <c r="F717" s="174"/>
      <c r="G717" s="174"/>
      <c r="H717" s="174"/>
    </row>
    <row r="718" spans="1:8">
      <c r="A718" s="172" t="s">
        <v>1269</v>
      </c>
      <c r="B718" s="173" t="s">
        <v>1270</v>
      </c>
      <c r="C718" s="174">
        <f t="shared" si="15"/>
        <v>962</v>
      </c>
      <c r="D718" s="174">
        <f>SUM(D719:D722)</f>
        <v>962</v>
      </c>
      <c r="E718" s="174">
        <f>SUM(E719:E722)</f>
        <v>0</v>
      </c>
      <c r="F718" s="174">
        <f>SUM(F719:F722)</f>
        <v>0</v>
      </c>
      <c r="G718" s="174">
        <f>SUM(G719:G722)</f>
        <v>0</v>
      </c>
      <c r="H718" s="174">
        <f>SUM(H719:H722)</f>
        <v>0</v>
      </c>
    </row>
    <row r="719" spans="1:8">
      <c r="A719" s="172" t="s">
        <v>1271</v>
      </c>
      <c r="B719" s="172" t="s">
        <v>1272</v>
      </c>
      <c r="C719" s="174">
        <f t="shared" si="15"/>
        <v>405</v>
      </c>
      <c r="D719" s="174">
        <v>405</v>
      </c>
      <c r="E719" s="174"/>
      <c r="F719" s="174"/>
      <c r="G719" s="174"/>
      <c r="H719" s="174"/>
    </row>
    <row r="720" spans="1:8">
      <c r="A720" s="172" t="s">
        <v>1273</v>
      </c>
      <c r="B720" s="172" t="s">
        <v>1274</v>
      </c>
      <c r="C720" s="174">
        <f t="shared" si="15"/>
        <v>506</v>
      </c>
      <c r="D720" s="174">
        <v>506</v>
      </c>
      <c r="E720" s="174"/>
      <c r="F720" s="174"/>
      <c r="G720" s="174"/>
      <c r="H720" s="174"/>
    </row>
    <row r="721" spans="1:8">
      <c r="A721" s="172" t="s">
        <v>1275</v>
      </c>
      <c r="B721" s="172" t="s">
        <v>1276</v>
      </c>
      <c r="C721" s="174">
        <f t="shared" si="15"/>
        <v>50</v>
      </c>
      <c r="D721" s="174">
        <v>50</v>
      </c>
      <c r="E721" s="174"/>
      <c r="F721" s="174"/>
      <c r="G721" s="174"/>
      <c r="H721" s="174"/>
    </row>
    <row r="722" spans="1:8">
      <c r="A722" s="172" t="s">
        <v>1277</v>
      </c>
      <c r="B722" s="172" t="s">
        <v>1278</v>
      </c>
      <c r="C722" s="174">
        <f t="shared" si="15"/>
        <v>1</v>
      </c>
      <c r="D722" s="174">
        <v>1</v>
      </c>
      <c r="E722" s="174"/>
      <c r="F722" s="174"/>
      <c r="G722" s="174"/>
      <c r="H722" s="174"/>
    </row>
    <row r="723" spans="1:8">
      <c r="A723" s="172" t="s">
        <v>1279</v>
      </c>
      <c r="B723" s="173" t="s">
        <v>1280</v>
      </c>
      <c r="C723" s="174">
        <f t="shared" si="15"/>
        <v>236</v>
      </c>
      <c r="D723" s="174">
        <f>SUM(D724:D726)</f>
        <v>116</v>
      </c>
      <c r="E723" s="174">
        <f>SUM(E724:E726)</f>
        <v>0</v>
      </c>
      <c r="F723" s="174">
        <f>SUM(F724:F726)</f>
        <v>0</v>
      </c>
      <c r="G723" s="174">
        <f>SUM(G724:G726)</f>
        <v>0</v>
      </c>
      <c r="H723" s="174">
        <f>SUM(H724:H726)</f>
        <v>120</v>
      </c>
    </row>
    <row r="724" spans="1:8">
      <c r="A724" s="172" t="s">
        <v>1281</v>
      </c>
      <c r="B724" s="172" t="s">
        <v>1282</v>
      </c>
      <c r="C724" s="174">
        <f t="shared" si="15"/>
        <v>10</v>
      </c>
      <c r="D724" s="174">
        <v>10</v>
      </c>
      <c r="E724" s="174"/>
      <c r="F724" s="174"/>
      <c r="G724" s="174"/>
      <c r="H724" s="174"/>
    </row>
    <row r="725" spans="1:8">
      <c r="A725" s="172" t="s">
        <v>1283</v>
      </c>
      <c r="B725" s="172" t="s">
        <v>1284</v>
      </c>
      <c r="C725" s="174">
        <f t="shared" si="15"/>
        <v>220</v>
      </c>
      <c r="D725" s="174">
        <v>100</v>
      </c>
      <c r="E725" s="174"/>
      <c r="F725" s="174"/>
      <c r="G725" s="174"/>
      <c r="H725" s="174">
        <v>120</v>
      </c>
    </row>
    <row r="726" spans="1:8">
      <c r="A726" s="172" t="s">
        <v>1285</v>
      </c>
      <c r="B726" s="172" t="s">
        <v>1286</v>
      </c>
      <c r="C726" s="174">
        <f t="shared" si="15"/>
        <v>6</v>
      </c>
      <c r="D726" s="174">
        <v>6</v>
      </c>
      <c r="E726" s="174"/>
      <c r="F726" s="174"/>
      <c r="G726" s="174"/>
      <c r="H726" s="174"/>
    </row>
    <row r="727" spans="1:8">
      <c r="A727" s="172" t="s">
        <v>1287</v>
      </c>
      <c r="B727" s="173" t="s">
        <v>1288</v>
      </c>
      <c r="C727" s="174">
        <f t="shared" si="15"/>
        <v>5</v>
      </c>
      <c r="D727" s="174">
        <f>SUM(D728:D730)</f>
        <v>5</v>
      </c>
      <c r="E727" s="174">
        <f>SUM(E728:E730)</f>
        <v>0</v>
      </c>
      <c r="F727" s="174">
        <f>SUM(F728:F730)</f>
        <v>0</v>
      </c>
      <c r="G727" s="174">
        <f>SUM(G728:G730)</f>
        <v>0</v>
      </c>
      <c r="H727" s="174">
        <f>SUM(H728:H730)</f>
        <v>0</v>
      </c>
    </row>
    <row r="728" spans="1:8">
      <c r="A728" s="172" t="s">
        <v>1289</v>
      </c>
      <c r="B728" s="172" t="s">
        <v>1290</v>
      </c>
      <c r="C728" s="174">
        <f t="shared" si="15"/>
        <v>5</v>
      </c>
      <c r="D728" s="174">
        <v>5</v>
      </c>
      <c r="E728" s="174"/>
      <c r="F728" s="174"/>
      <c r="G728" s="174"/>
      <c r="H728" s="174"/>
    </row>
    <row r="729" spans="1:8">
      <c r="A729" s="172" t="s">
        <v>1291</v>
      </c>
      <c r="B729" s="172" t="s">
        <v>1292</v>
      </c>
      <c r="C729" s="174">
        <f t="shared" si="15"/>
        <v>0</v>
      </c>
      <c r="D729" s="174"/>
      <c r="E729" s="174"/>
      <c r="F729" s="174"/>
      <c r="G729" s="174"/>
      <c r="H729" s="174"/>
    </row>
    <row r="730" spans="1:8">
      <c r="A730" s="172" t="s">
        <v>1293</v>
      </c>
      <c r="B730" s="172" t="s">
        <v>1294</v>
      </c>
      <c r="C730" s="174">
        <f t="shared" si="15"/>
        <v>0</v>
      </c>
      <c r="D730" s="174"/>
      <c r="E730" s="174"/>
      <c r="F730" s="174"/>
      <c r="G730" s="174"/>
      <c r="H730" s="174"/>
    </row>
    <row r="731" spans="1:8">
      <c r="A731" s="172" t="s">
        <v>1295</v>
      </c>
      <c r="B731" s="173" t="s">
        <v>1296</v>
      </c>
      <c r="C731" s="174">
        <f t="shared" si="15"/>
        <v>18</v>
      </c>
      <c r="D731" s="174">
        <f>SUM(D732:D733)</f>
        <v>18</v>
      </c>
      <c r="E731" s="174">
        <f>SUM(E732:E733)</f>
        <v>0</v>
      </c>
      <c r="F731" s="174">
        <f>SUM(F732:F733)</f>
        <v>0</v>
      </c>
      <c r="G731" s="174">
        <f>SUM(G732:G733)</f>
        <v>0</v>
      </c>
      <c r="H731" s="174">
        <f>SUM(H732:H733)</f>
        <v>0</v>
      </c>
    </row>
    <row r="732" spans="1:8">
      <c r="A732" s="172" t="s">
        <v>1297</v>
      </c>
      <c r="B732" s="172" t="s">
        <v>1298</v>
      </c>
      <c r="C732" s="174">
        <f t="shared" si="15"/>
        <v>18</v>
      </c>
      <c r="D732" s="174">
        <v>18</v>
      </c>
      <c r="E732" s="174"/>
      <c r="F732" s="174"/>
      <c r="G732" s="174"/>
      <c r="H732" s="174"/>
    </row>
    <row r="733" spans="1:8">
      <c r="A733" s="172" t="s">
        <v>1299</v>
      </c>
      <c r="B733" s="172" t="s">
        <v>1300</v>
      </c>
      <c r="C733" s="174">
        <f t="shared" si="15"/>
        <v>0</v>
      </c>
      <c r="D733" s="174"/>
      <c r="E733" s="174"/>
      <c r="F733" s="174"/>
      <c r="G733" s="174"/>
      <c r="H733" s="174"/>
    </row>
    <row r="734" spans="1:8">
      <c r="A734" s="180" t="s">
        <v>1301</v>
      </c>
      <c r="B734" s="173" t="s">
        <v>1302</v>
      </c>
      <c r="C734" s="174">
        <f t="shared" si="15"/>
        <v>99</v>
      </c>
      <c r="D734" s="174">
        <f>SUM(D735:D742)</f>
        <v>99</v>
      </c>
      <c r="E734" s="174">
        <f>SUM(E735:E742)</f>
        <v>0</v>
      </c>
      <c r="F734" s="174">
        <f>SUM(F735:F742)</f>
        <v>0</v>
      </c>
      <c r="G734" s="174">
        <f>SUM(G735:G742)</f>
        <v>0</v>
      </c>
      <c r="H734" s="174">
        <f>SUM(H735:H742)</f>
        <v>0</v>
      </c>
    </row>
    <row r="735" spans="1:8">
      <c r="A735" s="180" t="s">
        <v>1303</v>
      </c>
      <c r="B735" s="180" t="s">
        <v>366</v>
      </c>
      <c r="C735" s="174">
        <f t="shared" si="15"/>
        <v>97</v>
      </c>
      <c r="D735" s="174">
        <v>97</v>
      </c>
      <c r="E735" s="174"/>
      <c r="F735" s="174"/>
      <c r="G735" s="174"/>
      <c r="H735" s="174"/>
    </row>
    <row r="736" spans="1:8">
      <c r="A736" s="180" t="s">
        <v>1304</v>
      </c>
      <c r="B736" s="180" t="s">
        <v>368</v>
      </c>
      <c r="C736" s="174">
        <f t="shared" si="15"/>
        <v>0</v>
      </c>
      <c r="D736" s="174"/>
      <c r="E736" s="174"/>
      <c r="F736" s="174"/>
      <c r="G736" s="174"/>
      <c r="H736" s="174"/>
    </row>
    <row r="737" spans="1:8">
      <c r="A737" s="180" t="s">
        <v>1305</v>
      </c>
      <c r="B737" s="180" t="s">
        <v>370</v>
      </c>
      <c r="C737" s="174">
        <f t="shared" si="15"/>
        <v>0</v>
      </c>
      <c r="D737" s="174"/>
      <c r="E737" s="174"/>
      <c r="F737" s="174"/>
      <c r="G737" s="174"/>
      <c r="H737" s="174"/>
    </row>
    <row r="738" spans="1:8">
      <c r="A738" s="180" t="s">
        <v>1306</v>
      </c>
      <c r="B738" s="180" t="s">
        <v>595</v>
      </c>
      <c r="C738" s="174">
        <f t="shared" si="15"/>
        <v>0</v>
      </c>
      <c r="D738" s="174"/>
      <c r="E738" s="174"/>
      <c r="F738" s="174"/>
      <c r="G738" s="174"/>
      <c r="H738" s="174"/>
    </row>
    <row r="739" spans="1:8">
      <c r="A739" s="180" t="s">
        <v>1307</v>
      </c>
      <c r="B739" s="180" t="s">
        <v>1308</v>
      </c>
      <c r="C739" s="174">
        <f t="shared" si="15"/>
        <v>2</v>
      </c>
      <c r="D739" s="174">
        <v>2</v>
      </c>
      <c r="E739" s="174"/>
      <c r="F739" s="174"/>
      <c r="G739" s="174"/>
      <c r="H739" s="174"/>
    </row>
    <row r="740" spans="1:8">
      <c r="A740" s="180" t="s">
        <v>1309</v>
      </c>
      <c r="B740" s="180" t="s">
        <v>1310</v>
      </c>
      <c r="C740" s="174">
        <f t="shared" si="15"/>
        <v>0</v>
      </c>
      <c r="D740" s="174"/>
      <c r="E740" s="174"/>
      <c r="F740" s="174"/>
      <c r="G740" s="174"/>
      <c r="H740" s="174"/>
    </row>
    <row r="741" spans="1:8">
      <c r="A741" s="180" t="s">
        <v>1311</v>
      </c>
      <c r="B741" s="180" t="s">
        <v>374</v>
      </c>
      <c r="C741" s="174">
        <f t="shared" si="15"/>
        <v>0</v>
      </c>
      <c r="D741" s="174"/>
      <c r="E741" s="174"/>
      <c r="F741" s="174"/>
      <c r="G741" s="174"/>
      <c r="H741" s="174"/>
    </row>
    <row r="742" spans="1:8">
      <c r="A742" s="180" t="s">
        <v>1312</v>
      </c>
      <c r="B742" s="180" t="s">
        <v>1313</v>
      </c>
      <c r="C742" s="174">
        <f t="shared" si="15"/>
        <v>0</v>
      </c>
      <c r="D742" s="174"/>
      <c r="E742" s="174"/>
      <c r="F742" s="174"/>
      <c r="G742" s="174"/>
      <c r="H742" s="174"/>
    </row>
    <row r="743" spans="1:8">
      <c r="A743" s="180" t="s">
        <v>1314</v>
      </c>
      <c r="B743" s="173" t="s">
        <v>1315</v>
      </c>
      <c r="C743" s="174">
        <f t="shared" si="15"/>
        <v>60</v>
      </c>
      <c r="D743" s="174">
        <f>SUM(D744:D744)</f>
        <v>60</v>
      </c>
      <c r="E743" s="174">
        <f>SUM(E744:E744)</f>
        <v>0</v>
      </c>
      <c r="F743" s="174">
        <f>SUM(F744:F744)</f>
        <v>0</v>
      </c>
      <c r="G743" s="174">
        <f>SUM(G744:G744)</f>
        <v>0</v>
      </c>
      <c r="H743" s="174">
        <f>SUM(H744:H744)</f>
        <v>0</v>
      </c>
    </row>
    <row r="744" spans="1:8">
      <c r="A744" s="180" t="s">
        <v>1316</v>
      </c>
      <c r="B744" s="180" t="s">
        <v>1317</v>
      </c>
      <c r="C744" s="174">
        <f t="shared" si="15"/>
        <v>60</v>
      </c>
      <c r="D744" s="174">
        <v>60</v>
      </c>
      <c r="E744" s="174"/>
      <c r="F744" s="174"/>
      <c r="G744" s="174"/>
      <c r="H744" s="174"/>
    </row>
    <row r="745" spans="1:8">
      <c r="A745" s="172" t="s">
        <v>1318</v>
      </c>
      <c r="B745" s="173" t="s">
        <v>1319</v>
      </c>
      <c r="C745" s="174">
        <f t="shared" si="15"/>
        <v>35</v>
      </c>
      <c r="D745" s="174">
        <f>SUM(D746:D746)</f>
        <v>35</v>
      </c>
      <c r="E745" s="174">
        <f>SUM(E746:E746)</f>
        <v>0</v>
      </c>
      <c r="F745" s="174">
        <f>SUM(F746:F746)</f>
        <v>0</v>
      </c>
      <c r="G745" s="174">
        <f>SUM(G746:G746)</f>
        <v>0</v>
      </c>
      <c r="H745" s="174">
        <f>SUM(H746:H746)</f>
        <v>0</v>
      </c>
    </row>
    <row r="746" spans="1:8">
      <c r="A746" s="172">
        <v>2109999</v>
      </c>
      <c r="B746" s="172" t="s">
        <v>1320</v>
      </c>
      <c r="C746" s="174">
        <f t="shared" si="15"/>
        <v>35</v>
      </c>
      <c r="D746" s="174">
        <v>35</v>
      </c>
      <c r="E746" s="174"/>
      <c r="F746" s="174"/>
      <c r="G746" s="174"/>
      <c r="H746" s="174"/>
    </row>
    <row r="747" s="163" customFormat="1" spans="1:8">
      <c r="A747" s="176" t="s">
        <v>1321</v>
      </c>
      <c r="B747" s="181" t="s">
        <v>1322</v>
      </c>
      <c r="C747" s="174">
        <f t="shared" si="15"/>
        <v>776</v>
      </c>
      <c r="D747" s="175">
        <f>D748+D758+D762+D771+D776+D783+D789+D792+D795+D797+D799+D805+D807+D809+D824</f>
        <v>216</v>
      </c>
      <c r="E747" s="175">
        <f>E748+E758+E762+E771+E776+E783+E789+E792+E795+E797+E799+E805+E807+E809+E824</f>
        <v>0</v>
      </c>
      <c r="F747" s="175">
        <f>F748+F758+F762+F771+F776+F783+F789+F792+F795+F797+F799+F805+F807+F809+F824</f>
        <v>0</v>
      </c>
      <c r="G747" s="175">
        <f>G748+G758+G762+G771+G776+G783+G789+G792+G795+G797+G799+G805+G807+G809+G824</f>
        <v>0</v>
      </c>
      <c r="H747" s="175">
        <f>H748+H758+H762+H771+H776+H783+H789+H792+H795+H797+H799+H805+H807+H809+H824</f>
        <v>560</v>
      </c>
    </row>
    <row r="748" spans="1:8">
      <c r="A748" s="172" t="s">
        <v>1323</v>
      </c>
      <c r="B748" s="173" t="s">
        <v>1324</v>
      </c>
      <c r="C748" s="174">
        <f t="shared" si="15"/>
        <v>153</v>
      </c>
      <c r="D748" s="174">
        <f>SUM(D749:D757)</f>
        <v>153</v>
      </c>
      <c r="E748" s="174">
        <f>SUM(E749:E757)</f>
        <v>0</v>
      </c>
      <c r="F748" s="174">
        <f>SUM(F749:F757)</f>
        <v>0</v>
      </c>
      <c r="G748" s="174">
        <f>SUM(G749:G757)</f>
        <v>0</v>
      </c>
      <c r="H748" s="174">
        <f>SUM(H749:H757)</f>
        <v>0</v>
      </c>
    </row>
    <row r="749" spans="1:8">
      <c r="A749" s="172" t="s">
        <v>1325</v>
      </c>
      <c r="B749" s="172" t="s">
        <v>54</v>
      </c>
      <c r="C749" s="174">
        <f t="shared" si="15"/>
        <v>153</v>
      </c>
      <c r="D749" s="174">
        <v>153</v>
      </c>
      <c r="E749" s="174"/>
      <c r="F749" s="174"/>
      <c r="G749" s="174"/>
      <c r="H749" s="174"/>
    </row>
    <row r="750" spans="1:8">
      <c r="A750" s="172" t="s">
        <v>1326</v>
      </c>
      <c r="B750" s="172" t="s">
        <v>56</v>
      </c>
      <c r="C750" s="174">
        <f t="shared" si="15"/>
        <v>0</v>
      </c>
      <c r="D750" s="174"/>
      <c r="E750" s="174"/>
      <c r="F750" s="174"/>
      <c r="G750" s="174"/>
      <c r="H750" s="174"/>
    </row>
    <row r="751" spans="1:8">
      <c r="A751" s="172" t="s">
        <v>1327</v>
      </c>
      <c r="B751" s="172" t="s">
        <v>58</v>
      </c>
      <c r="C751" s="174">
        <f t="shared" si="15"/>
        <v>0</v>
      </c>
      <c r="D751" s="174"/>
      <c r="E751" s="174"/>
      <c r="F751" s="174"/>
      <c r="G751" s="174"/>
      <c r="H751" s="174"/>
    </row>
    <row r="752" spans="1:8">
      <c r="A752" s="172" t="s">
        <v>1328</v>
      </c>
      <c r="B752" s="172" t="s">
        <v>1329</v>
      </c>
      <c r="C752" s="174">
        <f t="shared" si="15"/>
        <v>0</v>
      </c>
      <c r="D752" s="174"/>
      <c r="E752" s="174"/>
      <c r="F752" s="174"/>
      <c r="G752" s="174"/>
      <c r="H752" s="174"/>
    </row>
    <row r="753" spans="1:8">
      <c r="A753" s="172" t="s">
        <v>1330</v>
      </c>
      <c r="B753" s="172" t="s">
        <v>1331</v>
      </c>
      <c r="C753" s="174">
        <f t="shared" si="15"/>
        <v>0</v>
      </c>
      <c r="D753" s="174"/>
      <c r="E753" s="174"/>
      <c r="F753" s="174"/>
      <c r="G753" s="174"/>
      <c r="H753" s="174"/>
    </row>
    <row r="754" spans="1:8">
      <c r="A754" s="172" t="s">
        <v>1332</v>
      </c>
      <c r="B754" s="172" t="s">
        <v>1333</v>
      </c>
      <c r="C754" s="174">
        <f t="shared" si="15"/>
        <v>0</v>
      </c>
      <c r="D754" s="174"/>
      <c r="E754" s="174"/>
      <c r="F754" s="174"/>
      <c r="G754" s="174"/>
      <c r="H754" s="174"/>
    </row>
    <row r="755" spans="1:8">
      <c r="A755" s="172" t="s">
        <v>1334</v>
      </c>
      <c r="B755" s="172" t="s">
        <v>1335</v>
      </c>
      <c r="C755" s="174">
        <f t="shared" si="15"/>
        <v>0</v>
      </c>
      <c r="D755" s="174"/>
      <c r="E755" s="174"/>
      <c r="F755" s="174"/>
      <c r="G755" s="174"/>
      <c r="H755" s="174"/>
    </row>
    <row r="756" spans="1:8">
      <c r="A756" s="172" t="s">
        <v>1336</v>
      </c>
      <c r="B756" s="172" t="s">
        <v>1337</v>
      </c>
      <c r="C756" s="174">
        <f t="shared" si="15"/>
        <v>0</v>
      </c>
      <c r="D756" s="174"/>
      <c r="E756" s="174"/>
      <c r="F756" s="174"/>
      <c r="G756" s="174"/>
      <c r="H756" s="174"/>
    </row>
    <row r="757" spans="1:8">
      <c r="A757" s="172" t="s">
        <v>1338</v>
      </c>
      <c r="B757" s="172" t="s">
        <v>1339</v>
      </c>
      <c r="C757" s="174">
        <f t="shared" si="15"/>
        <v>0</v>
      </c>
      <c r="D757" s="174"/>
      <c r="E757" s="174"/>
      <c r="F757" s="174"/>
      <c r="G757" s="174"/>
      <c r="H757" s="174"/>
    </row>
    <row r="758" spans="1:8">
      <c r="A758" s="172" t="s">
        <v>1340</v>
      </c>
      <c r="B758" s="173" t="s">
        <v>1341</v>
      </c>
      <c r="C758" s="174">
        <f t="shared" si="15"/>
        <v>0</v>
      </c>
      <c r="D758" s="174">
        <f>SUM(D759:D761)</f>
        <v>0</v>
      </c>
      <c r="E758" s="174">
        <f>SUM(E759:E761)</f>
        <v>0</v>
      </c>
      <c r="F758" s="174">
        <f>SUM(F759:F761)</f>
        <v>0</v>
      </c>
      <c r="G758" s="174">
        <f>SUM(G759:G761)</f>
        <v>0</v>
      </c>
      <c r="H758" s="174">
        <f>SUM(H759:H761)</f>
        <v>0</v>
      </c>
    </row>
    <row r="759" spans="1:8">
      <c r="A759" s="172" t="s">
        <v>1342</v>
      </c>
      <c r="B759" s="172" t="s">
        <v>1343</v>
      </c>
      <c r="C759" s="174">
        <f t="shared" si="15"/>
        <v>0</v>
      </c>
      <c r="D759" s="174"/>
      <c r="E759" s="174"/>
      <c r="F759" s="174"/>
      <c r="G759" s="174"/>
      <c r="H759" s="174"/>
    </row>
    <row r="760" spans="1:8">
      <c r="A760" s="172" t="s">
        <v>1344</v>
      </c>
      <c r="B760" s="172" t="s">
        <v>1345</v>
      </c>
      <c r="C760" s="174">
        <f t="shared" si="15"/>
        <v>0</v>
      </c>
      <c r="D760" s="174"/>
      <c r="E760" s="174"/>
      <c r="F760" s="174"/>
      <c r="G760" s="174"/>
      <c r="H760" s="174"/>
    </row>
    <row r="761" spans="1:8">
      <c r="A761" s="172" t="s">
        <v>1346</v>
      </c>
      <c r="B761" s="172" t="s">
        <v>1347</v>
      </c>
      <c r="C761" s="174">
        <f t="shared" si="15"/>
        <v>0</v>
      </c>
      <c r="D761" s="174"/>
      <c r="E761" s="174"/>
      <c r="F761" s="174"/>
      <c r="G761" s="174"/>
      <c r="H761" s="174"/>
    </row>
    <row r="762" spans="1:8">
      <c r="A762" s="172" t="s">
        <v>1348</v>
      </c>
      <c r="B762" s="173" t="s">
        <v>1349</v>
      </c>
      <c r="C762" s="174">
        <f t="shared" si="15"/>
        <v>80</v>
      </c>
      <c r="D762" s="174">
        <f>SUM(D763:D770)</f>
        <v>20</v>
      </c>
      <c r="E762" s="174">
        <f>SUM(E763:E770)</f>
        <v>0</v>
      </c>
      <c r="F762" s="174">
        <f>SUM(F763:F770)</f>
        <v>0</v>
      </c>
      <c r="G762" s="174">
        <f>SUM(G763:G770)</f>
        <v>0</v>
      </c>
      <c r="H762" s="174">
        <f>SUM(H763:H770)</f>
        <v>60</v>
      </c>
    </row>
    <row r="763" spans="1:8">
      <c r="A763" s="172" t="s">
        <v>1350</v>
      </c>
      <c r="B763" s="172" t="s">
        <v>1351</v>
      </c>
      <c r="C763" s="174">
        <f t="shared" si="15"/>
        <v>20</v>
      </c>
      <c r="D763" s="174">
        <v>20</v>
      </c>
      <c r="E763" s="174"/>
      <c r="F763" s="174"/>
      <c r="G763" s="174"/>
      <c r="H763" s="174"/>
    </row>
    <row r="764" spans="1:8">
      <c r="A764" s="172" t="s">
        <v>1352</v>
      </c>
      <c r="B764" s="172" t="s">
        <v>1353</v>
      </c>
      <c r="C764" s="174">
        <f t="shared" ref="C764:C828" si="16">D764+E764+F764+G764+H764</f>
        <v>60</v>
      </c>
      <c r="D764" s="174"/>
      <c r="E764" s="174"/>
      <c r="F764" s="174"/>
      <c r="G764" s="174"/>
      <c r="H764" s="174">
        <v>60</v>
      </c>
    </row>
    <row r="765" spans="1:8">
      <c r="A765" s="172" t="s">
        <v>1354</v>
      </c>
      <c r="B765" s="172" t="s">
        <v>1355</v>
      </c>
      <c r="C765" s="174">
        <f t="shared" si="16"/>
        <v>0</v>
      </c>
      <c r="D765" s="174"/>
      <c r="E765" s="174"/>
      <c r="F765" s="174"/>
      <c r="G765" s="174"/>
      <c r="H765" s="174"/>
    </row>
    <row r="766" spans="1:8">
      <c r="A766" s="172" t="s">
        <v>1356</v>
      </c>
      <c r="B766" s="172" t="s">
        <v>1357</v>
      </c>
      <c r="C766" s="174">
        <f t="shared" si="16"/>
        <v>0</v>
      </c>
      <c r="D766" s="174"/>
      <c r="E766" s="174"/>
      <c r="F766" s="174"/>
      <c r="G766" s="174"/>
      <c r="H766" s="174"/>
    </row>
    <row r="767" spans="1:8">
      <c r="A767" s="172" t="s">
        <v>1358</v>
      </c>
      <c r="B767" s="172" t="s">
        <v>1359</v>
      </c>
      <c r="C767" s="174">
        <f t="shared" si="16"/>
        <v>0</v>
      </c>
      <c r="D767" s="174"/>
      <c r="E767" s="174"/>
      <c r="F767" s="174"/>
      <c r="G767" s="174"/>
      <c r="H767" s="174"/>
    </row>
    <row r="768" spans="1:8">
      <c r="A768" s="172" t="s">
        <v>1360</v>
      </c>
      <c r="B768" s="172" t="s">
        <v>1361</v>
      </c>
      <c r="C768" s="174">
        <f t="shared" si="16"/>
        <v>0</v>
      </c>
      <c r="D768" s="174"/>
      <c r="E768" s="174"/>
      <c r="F768" s="174"/>
      <c r="G768" s="174"/>
      <c r="H768" s="174"/>
    </row>
    <row r="769" spans="1:8">
      <c r="A769" s="172" t="s">
        <v>1362</v>
      </c>
      <c r="B769" s="172" t="s">
        <v>1363</v>
      </c>
      <c r="C769" s="174">
        <f t="shared" si="16"/>
        <v>0</v>
      </c>
      <c r="D769" s="174"/>
      <c r="E769" s="174"/>
      <c r="F769" s="174"/>
      <c r="G769" s="174"/>
      <c r="H769" s="174"/>
    </row>
    <row r="770" spans="1:8">
      <c r="A770" s="172" t="s">
        <v>1364</v>
      </c>
      <c r="B770" s="172" t="s">
        <v>1365</v>
      </c>
      <c r="C770" s="174">
        <f t="shared" si="16"/>
        <v>0</v>
      </c>
      <c r="D770" s="174"/>
      <c r="E770" s="174"/>
      <c r="F770" s="174"/>
      <c r="G770" s="174"/>
      <c r="H770" s="174"/>
    </row>
    <row r="771" spans="1:8">
      <c r="A771" s="172" t="s">
        <v>1366</v>
      </c>
      <c r="B771" s="173" t="s">
        <v>1367</v>
      </c>
      <c r="C771" s="174">
        <f t="shared" si="16"/>
        <v>13</v>
      </c>
      <c r="D771" s="174">
        <f>SUM(D772:D775)</f>
        <v>13</v>
      </c>
      <c r="E771" s="174">
        <f>SUM(E772:E775)</f>
        <v>0</v>
      </c>
      <c r="F771" s="174">
        <f>SUM(F772:F775)</f>
        <v>0</v>
      </c>
      <c r="G771" s="174">
        <f>SUM(G772:G775)</f>
        <v>0</v>
      </c>
      <c r="H771" s="174">
        <f>SUM(H772:H775)</f>
        <v>0</v>
      </c>
    </row>
    <row r="772" spans="1:8">
      <c r="A772" s="172" t="s">
        <v>1368</v>
      </c>
      <c r="B772" s="172" t="s">
        <v>1369</v>
      </c>
      <c r="C772" s="174">
        <f t="shared" si="16"/>
        <v>10</v>
      </c>
      <c r="D772" s="174">
        <v>10</v>
      </c>
      <c r="E772" s="174"/>
      <c r="F772" s="174"/>
      <c r="G772" s="174"/>
      <c r="H772" s="174"/>
    </row>
    <row r="773" spans="1:8">
      <c r="A773" s="172" t="s">
        <v>1370</v>
      </c>
      <c r="B773" s="172" t="s">
        <v>1371</v>
      </c>
      <c r="C773" s="174">
        <f t="shared" si="16"/>
        <v>0</v>
      </c>
      <c r="D773" s="174"/>
      <c r="E773" s="174"/>
      <c r="F773" s="174"/>
      <c r="G773" s="174"/>
      <c r="H773" s="174"/>
    </row>
    <row r="774" spans="1:8">
      <c r="A774" s="172" t="s">
        <v>1372</v>
      </c>
      <c r="B774" s="172" t="s">
        <v>1373</v>
      </c>
      <c r="C774" s="174">
        <f t="shared" si="16"/>
        <v>0</v>
      </c>
      <c r="D774" s="174"/>
      <c r="E774" s="174"/>
      <c r="F774" s="174"/>
      <c r="G774" s="174"/>
      <c r="H774" s="174"/>
    </row>
    <row r="775" spans="1:8">
      <c r="A775" s="172" t="s">
        <v>1374</v>
      </c>
      <c r="B775" s="172" t="s">
        <v>1375</v>
      </c>
      <c r="C775" s="174">
        <f t="shared" si="16"/>
        <v>3</v>
      </c>
      <c r="D775" s="174">
        <v>3</v>
      </c>
      <c r="E775" s="174"/>
      <c r="F775" s="174"/>
      <c r="G775" s="174"/>
      <c r="H775" s="174"/>
    </row>
    <row r="776" spans="1:8">
      <c r="A776" s="172" t="s">
        <v>1376</v>
      </c>
      <c r="B776" s="173" t="s">
        <v>1377</v>
      </c>
      <c r="C776" s="174">
        <f t="shared" si="16"/>
        <v>500</v>
      </c>
      <c r="D776" s="174">
        <f>SUM(D777:D782)</f>
        <v>0</v>
      </c>
      <c r="E776" s="174">
        <f>SUM(E777:E782)</f>
        <v>0</v>
      </c>
      <c r="F776" s="174">
        <f>SUM(F777:F782)</f>
        <v>0</v>
      </c>
      <c r="G776" s="174">
        <f>SUM(G777:G782)</f>
        <v>0</v>
      </c>
      <c r="H776" s="174">
        <f>SUM(H777:H782)</f>
        <v>500</v>
      </c>
    </row>
    <row r="777" spans="1:8">
      <c r="A777" s="172" t="s">
        <v>1378</v>
      </c>
      <c r="B777" s="172" t="s">
        <v>1379</v>
      </c>
      <c r="C777" s="174">
        <f t="shared" si="16"/>
        <v>500</v>
      </c>
      <c r="D777" s="174"/>
      <c r="E777" s="174"/>
      <c r="F777" s="174"/>
      <c r="G777" s="174"/>
      <c r="H777" s="174">
        <v>500</v>
      </c>
    </row>
    <row r="778" spans="1:8">
      <c r="A778" s="172" t="s">
        <v>1380</v>
      </c>
      <c r="B778" s="172" t="s">
        <v>1381</v>
      </c>
      <c r="C778" s="174">
        <f t="shared" si="16"/>
        <v>0</v>
      </c>
      <c r="D778" s="174"/>
      <c r="E778" s="174"/>
      <c r="F778" s="174"/>
      <c r="G778" s="174"/>
      <c r="H778" s="174"/>
    </row>
    <row r="779" spans="1:8">
      <c r="A779" s="172" t="s">
        <v>1382</v>
      </c>
      <c r="B779" s="172" t="s">
        <v>1383</v>
      </c>
      <c r="C779" s="174">
        <f t="shared" si="16"/>
        <v>0</v>
      </c>
      <c r="D779" s="174"/>
      <c r="E779" s="174"/>
      <c r="F779" s="174"/>
      <c r="G779" s="174"/>
      <c r="H779" s="174"/>
    </row>
    <row r="780" spans="1:8">
      <c r="A780" s="172" t="s">
        <v>1384</v>
      </c>
      <c r="B780" s="172" t="s">
        <v>1385</v>
      </c>
      <c r="C780" s="174">
        <f t="shared" si="16"/>
        <v>0</v>
      </c>
      <c r="D780" s="174"/>
      <c r="E780" s="174"/>
      <c r="F780" s="174"/>
      <c r="G780" s="174"/>
      <c r="H780" s="174"/>
    </row>
    <row r="781" spans="1:8">
      <c r="A781" s="180" t="s">
        <v>1386</v>
      </c>
      <c r="B781" s="180" t="s">
        <v>1387</v>
      </c>
      <c r="C781" s="174">
        <f t="shared" si="16"/>
        <v>0</v>
      </c>
      <c r="D781" s="174"/>
      <c r="E781" s="174"/>
      <c r="F781" s="174"/>
      <c r="G781" s="174"/>
      <c r="H781" s="174"/>
    </row>
    <row r="782" spans="1:8">
      <c r="A782" s="172" t="s">
        <v>1388</v>
      </c>
      <c r="B782" s="172" t="s">
        <v>1389</v>
      </c>
      <c r="C782" s="174">
        <f t="shared" si="16"/>
        <v>0</v>
      </c>
      <c r="D782" s="174"/>
      <c r="E782" s="174"/>
      <c r="F782" s="174"/>
      <c r="G782" s="174"/>
      <c r="H782" s="174"/>
    </row>
    <row r="783" spans="1:8">
      <c r="A783" s="172" t="s">
        <v>1390</v>
      </c>
      <c r="B783" s="173" t="s">
        <v>1391</v>
      </c>
      <c r="C783" s="174">
        <f t="shared" si="16"/>
        <v>0</v>
      </c>
      <c r="D783" s="174">
        <f>SUM(D784:D788)</f>
        <v>0</v>
      </c>
      <c r="E783" s="174">
        <f>SUM(E784:E788)</f>
        <v>0</v>
      </c>
      <c r="F783" s="174">
        <f>SUM(F784:F788)</f>
        <v>0</v>
      </c>
      <c r="G783" s="174">
        <f>SUM(G784:G788)</f>
        <v>0</v>
      </c>
      <c r="H783" s="174">
        <f>SUM(H784:H788)</f>
        <v>0</v>
      </c>
    </row>
    <row r="784" spans="1:8">
      <c r="A784" s="172" t="s">
        <v>1392</v>
      </c>
      <c r="B784" s="172" t="s">
        <v>1393</v>
      </c>
      <c r="C784" s="174">
        <f t="shared" si="16"/>
        <v>0</v>
      </c>
      <c r="D784" s="174"/>
      <c r="E784" s="174"/>
      <c r="F784" s="174"/>
      <c r="G784" s="174"/>
      <c r="H784" s="174"/>
    </row>
    <row r="785" spans="1:8">
      <c r="A785" s="172" t="s">
        <v>1394</v>
      </c>
      <c r="B785" s="172" t="s">
        <v>1395</v>
      </c>
      <c r="C785" s="174">
        <f t="shared" si="16"/>
        <v>0</v>
      </c>
      <c r="D785" s="174"/>
      <c r="E785" s="174"/>
      <c r="F785" s="174"/>
      <c r="G785" s="174"/>
      <c r="H785" s="174"/>
    </row>
    <row r="786" spans="1:8">
      <c r="A786" s="172" t="s">
        <v>1396</v>
      </c>
      <c r="B786" s="172" t="s">
        <v>1397</v>
      </c>
      <c r="C786" s="174">
        <f t="shared" si="16"/>
        <v>0</v>
      </c>
      <c r="D786" s="174"/>
      <c r="E786" s="174"/>
      <c r="F786" s="174"/>
      <c r="G786" s="174"/>
      <c r="H786" s="174"/>
    </row>
    <row r="787" spans="1:8">
      <c r="A787" s="172" t="s">
        <v>1398</v>
      </c>
      <c r="B787" s="172" t="s">
        <v>1399</v>
      </c>
      <c r="C787" s="174">
        <f t="shared" si="16"/>
        <v>0</v>
      </c>
      <c r="D787" s="174"/>
      <c r="E787" s="174"/>
      <c r="F787" s="174"/>
      <c r="G787" s="174"/>
      <c r="H787" s="174"/>
    </row>
    <row r="788" spans="1:8">
      <c r="A788" s="172" t="s">
        <v>1400</v>
      </c>
      <c r="B788" s="172" t="s">
        <v>1401</v>
      </c>
      <c r="C788" s="174">
        <f t="shared" si="16"/>
        <v>0</v>
      </c>
      <c r="D788" s="174"/>
      <c r="E788" s="174"/>
      <c r="F788" s="174"/>
      <c r="G788" s="174"/>
      <c r="H788" s="174"/>
    </row>
    <row r="789" spans="1:8">
      <c r="A789" s="172" t="s">
        <v>1402</v>
      </c>
      <c r="B789" s="173" t="s">
        <v>1403</v>
      </c>
      <c r="C789" s="174">
        <f t="shared" si="16"/>
        <v>0</v>
      </c>
      <c r="D789" s="174">
        <f>SUM(D790:D791)</f>
        <v>0</v>
      </c>
      <c r="E789" s="174">
        <f>SUM(E790:E791)</f>
        <v>0</v>
      </c>
      <c r="F789" s="174">
        <f>SUM(F790:F791)</f>
        <v>0</v>
      </c>
      <c r="G789" s="174">
        <f>SUM(G790:G791)</f>
        <v>0</v>
      </c>
      <c r="H789" s="174">
        <f>SUM(H790:H791)</f>
        <v>0</v>
      </c>
    </row>
    <row r="790" spans="1:8">
      <c r="A790" s="172" t="s">
        <v>1404</v>
      </c>
      <c r="B790" s="172" t="s">
        <v>1405</v>
      </c>
      <c r="C790" s="174">
        <f t="shared" si="16"/>
        <v>0</v>
      </c>
      <c r="D790" s="174"/>
      <c r="E790" s="174"/>
      <c r="F790" s="174"/>
      <c r="G790" s="174"/>
      <c r="H790" s="174"/>
    </row>
    <row r="791" spans="1:8">
      <c r="A791" s="172" t="s">
        <v>1406</v>
      </c>
      <c r="B791" s="172" t="s">
        <v>1407</v>
      </c>
      <c r="C791" s="174">
        <f t="shared" si="16"/>
        <v>0</v>
      </c>
      <c r="D791" s="174"/>
      <c r="E791" s="174"/>
      <c r="F791" s="174"/>
      <c r="G791" s="174"/>
      <c r="H791" s="174"/>
    </row>
    <row r="792" spans="1:8">
      <c r="A792" s="172" t="s">
        <v>1408</v>
      </c>
      <c r="B792" s="173" t="s">
        <v>1409</v>
      </c>
      <c r="C792" s="174">
        <f t="shared" si="16"/>
        <v>0</v>
      </c>
      <c r="D792" s="174">
        <f>SUM(D793:D794)</f>
        <v>0</v>
      </c>
      <c r="E792" s="174">
        <f>SUM(E793:E794)</f>
        <v>0</v>
      </c>
      <c r="F792" s="174">
        <f>SUM(F793:F794)</f>
        <v>0</v>
      </c>
      <c r="G792" s="174">
        <f>SUM(G793:G794)</f>
        <v>0</v>
      </c>
      <c r="H792" s="174">
        <f>SUM(H793:H794)</f>
        <v>0</v>
      </c>
    </row>
    <row r="793" spans="1:8">
      <c r="A793" s="172" t="s">
        <v>1410</v>
      </c>
      <c r="B793" s="172" t="s">
        <v>1411</v>
      </c>
      <c r="C793" s="174">
        <f t="shared" si="16"/>
        <v>0</v>
      </c>
      <c r="D793" s="174"/>
      <c r="E793" s="174"/>
      <c r="F793" s="174"/>
      <c r="G793" s="174"/>
      <c r="H793" s="174"/>
    </row>
    <row r="794" spans="1:8">
      <c r="A794" s="172" t="s">
        <v>1412</v>
      </c>
      <c r="B794" s="172" t="s">
        <v>1413</v>
      </c>
      <c r="C794" s="174">
        <f t="shared" si="16"/>
        <v>0</v>
      </c>
      <c r="D794" s="174"/>
      <c r="E794" s="174"/>
      <c r="F794" s="174"/>
      <c r="G794" s="174"/>
      <c r="H794" s="174"/>
    </row>
    <row r="795" spans="1:8">
      <c r="A795" s="172" t="s">
        <v>1414</v>
      </c>
      <c r="B795" s="173" t="s">
        <v>1415</v>
      </c>
      <c r="C795" s="174">
        <f t="shared" si="16"/>
        <v>0</v>
      </c>
      <c r="D795" s="174">
        <f>SUM(D796:D796)</f>
        <v>0</v>
      </c>
      <c r="E795" s="174">
        <f>SUM(E796:E796)</f>
        <v>0</v>
      </c>
      <c r="F795" s="174">
        <f>SUM(F796:F796)</f>
        <v>0</v>
      </c>
      <c r="G795" s="174">
        <f>SUM(G796:G796)</f>
        <v>0</v>
      </c>
      <c r="H795" s="174">
        <f>SUM(H796:H796)</f>
        <v>0</v>
      </c>
    </row>
    <row r="796" spans="1:8">
      <c r="A796" s="172" t="s">
        <v>1416</v>
      </c>
      <c r="B796" s="172" t="s">
        <v>1417</v>
      </c>
      <c r="C796" s="174">
        <f t="shared" si="16"/>
        <v>0</v>
      </c>
      <c r="D796" s="174"/>
      <c r="E796" s="174"/>
      <c r="F796" s="174"/>
      <c r="G796" s="174"/>
      <c r="H796" s="174"/>
    </row>
    <row r="797" spans="1:8">
      <c r="A797" s="172" t="s">
        <v>1418</v>
      </c>
      <c r="B797" s="173" t="s">
        <v>1419</v>
      </c>
      <c r="C797" s="174">
        <f t="shared" si="16"/>
        <v>0</v>
      </c>
      <c r="D797" s="174">
        <f>SUM(D798:D798)</f>
        <v>0</v>
      </c>
      <c r="E797" s="174">
        <f>SUM(E798:E798)</f>
        <v>0</v>
      </c>
      <c r="F797" s="174">
        <f>SUM(F798:F798)</f>
        <v>0</v>
      </c>
      <c r="G797" s="174">
        <f>SUM(G798:G798)</f>
        <v>0</v>
      </c>
      <c r="H797" s="174">
        <f>SUM(H798:H798)</f>
        <v>0</v>
      </c>
    </row>
    <row r="798" spans="1:8">
      <c r="A798" s="172" t="s">
        <v>1420</v>
      </c>
      <c r="B798" s="172" t="s">
        <v>1421</v>
      </c>
      <c r="C798" s="174">
        <f t="shared" si="16"/>
        <v>0</v>
      </c>
      <c r="D798" s="174"/>
      <c r="E798" s="174"/>
      <c r="F798" s="174"/>
      <c r="G798" s="174"/>
      <c r="H798" s="174"/>
    </row>
    <row r="799" spans="1:8">
      <c r="A799" s="172" t="s">
        <v>1422</v>
      </c>
      <c r="B799" s="173" t="s">
        <v>1423</v>
      </c>
      <c r="C799" s="174">
        <f t="shared" si="16"/>
        <v>30</v>
      </c>
      <c r="D799" s="174">
        <f>SUM(D800:D804)</f>
        <v>30</v>
      </c>
      <c r="E799" s="174">
        <f>SUM(E800:E804)</f>
        <v>0</v>
      </c>
      <c r="F799" s="174">
        <f>SUM(F800:F804)</f>
        <v>0</v>
      </c>
      <c r="G799" s="174">
        <f>SUM(G800:G804)</f>
        <v>0</v>
      </c>
      <c r="H799" s="174">
        <f>SUM(H800:H804)</f>
        <v>0</v>
      </c>
    </row>
    <row r="800" spans="1:8">
      <c r="A800" s="172" t="s">
        <v>1424</v>
      </c>
      <c r="B800" s="172" t="s">
        <v>1425</v>
      </c>
      <c r="C800" s="174">
        <f t="shared" si="16"/>
        <v>18</v>
      </c>
      <c r="D800" s="174">
        <v>18</v>
      </c>
      <c r="E800" s="174"/>
      <c r="F800" s="174"/>
      <c r="G800" s="174"/>
      <c r="H800" s="174"/>
    </row>
    <row r="801" spans="1:8">
      <c r="A801" s="172" t="s">
        <v>1426</v>
      </c>
      <c r="B801" s="172" t="s">
        <v>1427</v>
      </c>
      <c r="C801" s="174">
        <f t="shared" si="16"/>
        <v>12</v>
      </c>
      <c r="D801" s="174">
        <v>12</v>
      </c>
      <c r="E801" s="174"/>
      <c r="F801" s="174"/>
      <c r="G801" s="174"/>
      <c r="H801" s="174"/>
    </row>
    <row r="802" spans="1:8">
      <c r="A802" s="172" t="s">
        <v>1428</v>
      </c>
      <c r="B802" s="172" t="s">
        <v>1429</v>
      </c>
      <c r="C802" s="174">
        <f t="shared" si="16"/>
        <v>0</v>
      </c>
      <c r="D802" s="174"/>
      <c r="E802" s="174"/>
      <c r="F802" s="174"/>
      <c r="G802" s="174"/>
      <c r="H802" s="174"/>
    </row>
    <row r="803" spans="1:8">
      <c r="A803" s="172" t="s">
        <v>1430</v>
      </c>
      <c r="B803" s="172" t="s">
        <v>1431</v>
      </c>
      <c r="C803" s="174">
        <f t="shared" si="16"/>
        <v>0</v>
      </c>
      <c r="D803" s="174"/>
      <c r="E803" s="174"/>
      <c r="F803" s="174"/>
      <c r="G803" s="174"/>
      <c r="H803" s="174"/>
    </row>
    <row r="804" spans="1:8">
      <c r="A804" s="172" t="s">
        <v>1432</v>
      </c>
      <c r="B804" s="172" t="s">
        <v>1433</v>
      </c>
      <c r="C804" s="174">
        <f t="shared" si="16"/>
        <v>0</v>
      </c>
      <c r="D804" s="174"/>
      <c r="E804" s="174"/>
      <c r="F804" s="174"/>
      <c r="G804" s="174"/>
      <c r="H804" s="174"/>
    </row>
    <row r="805" spans="1:8">
      <c r="A805" s="172" t="s">
        <v>1434</v>
      </c>
      <c r="B805" s="173" t="s">
        <v>1435</v>
      </c>
      <c r="C805" s="174">
        <f t="shared" si="16"/>
        <v>0</v>
      </c>
      <c r="D805" s="174">
        <f>SUM(D806:D806)</f>
        <v>0</v>
      </c>
      <c r="E805" s="174">
        <f>SUM(E806:E806)</f>
        <v>0</v>
      </c>
      <c r="F805" s="174">
        <f>SUM(F806:F806)</f>
        <v>0</v>
      </c>
      <c r="G805" s="174">
        <f>SUM(G806:G806)</f>
        <v>0</v>
      </c>
      <c r="H805" s="174">
        <f>SUM(H806:H806)</f>
        <v>0</v>
      </c>
    </row>
    <row r="806" spans="1:8">
      <c r="A806" s="172" t="s">
        <v>1436</v>
      </c>
      <c r="B806" s="172" t="s">
        <v>1437</v>
      </c>
      <c r="C806" s="174">
        <f t="shared" si="16"/>
        <v>0</v>
      </c>
      <c r="D806" s="174"/>
      <c r="E806" s="174"/>
      <c r="F806" s="174"/>
      <c r="G806" s="174"/>
      <c r="H806" s="174"/>
    </row>
    <row r="807" spans="1:8">
      <c r="A807" s="172" t="s">
        <v>1438</v>
      </c>
      <c r="B807" s="173" t="s">
        <v>1439</v>
      </c>
      <c r="C807" s="174">
        <f t="shared" si="16"/>
        <v>0</v>
      </c>
      <c r="D807" s="174">
        <f>SUM(D808:D808)</f>
        <v>0</v>
      </c>
      <c r="E807" s="174">
        <f>SUM(E808:E808)</f>
        <v>0</v>
      </c>
      <c r="F807" s="174">
        <f>SUM(F808:F808)</f>
        <v>0</v>
      </c>
      <c r="G807" s="174">
        <f>SUM(G808:G808)</f>
        <v>0</v>
      </c>
      <c r="H807" s="174">
        <f>SUM(H808:H808)</f>
        <v>0</v>
      </c>
    </row>
    <row r="808" spans="1:8">
      <c r="A808" s="172" t="s">
        <v>1440</v>
      </c>
      <c r="B808" s="172" t="s">
        <v>1441</v>
      </c>
      <c r="C808" s="174">
        <f t="shared" si="16"/>
        <v>0</v>
      </c>
      <c r="D808" s="174"/>
      <c r="E808" s="174"/>
      <c r="F808" s="174"/>
      <c r="G808" s="174"/>
      <c r="H808" s="174"/>
    </row>
    <row r="809" spans="1:8">
      <c r="A809" s="172" t="s">
        <v>1442</v>
      </c>
      <c r="B809" s="173" t="s">
        <v>1443</v>
      </c>
      <c r="C809" s="174">
        <f t="shared" si="16"/>
        <v>0</v>
      </c>
      <c r="D809" s="174">
        <f>SUM(D810:D823)</f>
        <v>0</v>
      </c>
      <c r="E809" s="174">
        <f>SUM(E810:E823)</f>
        <v>0</v>
      </c>
      <c r="F809" s="174">
        <f>SUM(F810:F823)</f>
        <v>0</v>
      </c>
      <c r="G809" s="174">
        <f>SUM(G810:G823)</f>
        <v>0</v>
      </c>
      <c r="H809" s="174">
        <f>SUM(H810:H823)</f>
        <v>0</v>
      </c>
    </row>
    <row r="810" spans="1:8">
      <c r="A810" s="172" t="s">
        <v>1444</v>
      </c>
      <c r="B810" s="172" t="s">
        <v>54</v>
      </c>
      <c r="C810" s="174">
        <f t="shared" si="16"/>
        <v>0</v>
      </c>
      <c r="D810" s="174"/>
      <c r="E810" s="174"/>
      <c r="F810" s="174"/>
      <c r="G810" s="174"/>
      <c r="H810" s="174"/>
    </row>
    <row r="811" spans="1:8">
      <c r="A811" s="172" t="s">
        <v>1445</v>
      </c>
      <c r="B811" s="172" t="s">
        <v>56</v>
      </c>
      <c r="C811" s="174">
        <f t="shared" si="16"/>
        <v>0</v>
      </c>
      <c r="D811" s="174"/>
      <c r="E811" s="174"/>
      <c r="F811" s="174"/>
      <c r="G811" s="174"/>
      <c r="H811" s="174"/>
    </row>
    <row r="812" spans="1:8">
      <c r="A812" s="172" t="s">
        <v>1446</v>
      </c>
      <c r="B812" s="172" t="s">
        <v>58</v>
      </c>
      <c r="C812" s="174">
        <f t="shared" si="16"/>
        <v>0</v>
      </c>
      <c r="D812" s="174"/>
      <c r="E812" s="174"/>
      <c r="F812" s="174"/>
      <c r="G812" s="174"/>
      <c r="H812" s="174"/>
    </row>
    <row r="813" spans="1:8">
      <c r="A813" s="172" t="s">
        <v>1447</v>
      </c>
      <c r="B813" s="172" t="s">
        <v>1448</v>
      </c>
      <c r="C813" s="174">
        <f t="shared" si="16"/>
        <v>0</v>
      </c>
      <c r="D813" s="174"/>
      <c r="E813" s="174"/>
      <c r="F813" s="174"/>
      <c r="G813" s="174"/>
      <c r="H813" s="174"/>
    </row>
    <row r="814" spans="1:8">
      <c r="A814" s="172" t="s">
        <v>1449</v>
      </c>
      <c r="B814" s="172" t="s">
        <v>1450</v>
      </c>
      <c r="C814" s="174">
        <f t="shared" si="16"/>
        <v>0</v>
      </c>
      <c r="D814" s="174"/>
      <c r="E814" s="174"/>
      <c r="F814" s="174"/>
      <c r="G814" s="174"/>
      <c r="H814" s="174"/>
    </row>
    <row r="815" spans="1:8">
      <c r="A815" s="172" t="s">
        <v>1451</v>
      </c>
      <c r="B815" s="172" t="s">
        <v>1452</v>
      </c>
      <c r="C815" s="174">
        <f t="shared" si="16"/>
        <v>0</v>
      </c>
      <c r="D815" s="174"/>
      <c r="E815" s="174"/>
      <c r="F815" s="174"/>
      <c r="G815" s="174"/>
      <c r="H815" s="174"/>
    </row>
    <row r="816" spans="1:8">
      <c r="A816" s="172" t="s">
        <v>1453</v>
      </c>
      <c r="B816" s="172" t="s">
        <v>1454</v>
      </c>
      <c r="C816" s="174">
        <f t="shared" si="16"/>
        <v>0</v>
      </c>
      <c r="D816" s="174"/>
      <c r="E816" s="174"/>
      <c r="F816" s="174"/>
      <c r="G816" s="174"/>
      <c r="H816" s="174"/>
    </row>
    <row r="817" spans="1:8">
      <c r="A817" s="172" t="s">
        <v>1455</v>
      </c>
      <c r="B817" s="172" t="s">
        <v>1456</v>
      </c>
      <c r="C817" s="174">
        <f t="shared" si="16"/>
        <v>0</v>
      </c>
      <c r="D817" s="174"/>
      <c r="E817" s="174"/>
      <c r="F817" s="174"/>
      <c r="G817" s="174"/>
      <c r="H817" s="174"/>
    </row>
    <row r="818" spans="1:8">
      <c r="A818" s="172" t="s">
        <v>1457</v>
      </c>
      <c r="B818" s="172" t="s">
        <v>1458</v>
      </c>
      <c r="C818" s="174">
        <f t="shared" si="16"/>
        <v>0</v>
      </c>
      <c r="D818" s="174"/>
      <c r="E818" s="174"/>
      <c r="F818" s="174"/>
      <c r="G818" s="174"/>
      <c r="H818" s="174"/>
    </row>
    <row r="819" spans="1:8">
      <c r="A819" s="172" t="s">
        <v>1459</v>
      </c>
      <c r="B819" s="172" t="s">
        <v>1460</v>
      </c>
      <c r="C819" s="174">
        <f t="shared" si="16"/>
        <v>0</v>
      </c>
      <c r="D819" s="174"/>
      <c r="E819" s="174"/>
      <c r="F819" s="174"/>
      <c r="G819" s="174"/>
      <c r="H819" s="174"/>
    </row>
    <row r="820" spans="1:8">
      <c r="A820" s="172" t="s">
        <v>1461</v>
      </c>
      <c r="B820" s="172" t="s">
        <v>155</v>
      </c>
      <c r="C820" s="174">
        <f t="shared" si="16"/>
        <v>0</v>
      </c>
      <c r="D820" s="174"/>
      <c r="E820" s="174"/>
      <c r="F820" s="174"/>
      <c r="G820" s="174"/>
      <c r="H820" s="174"/>
    </row>
    <row r="821" spans="1:8">
      <c r="A821" s="172" t="s">
        <v>1462</v>
      </c>
      <c r="B821" s="172" t="s">
        <v>1463</v>
      </c>
      <c r="C821" s="174">
        <f t="shared" si="16"/>
        <v>0</v>
      </c>
      <c r="D821" s="174"/>
      <c r="E821" s="174"/>
      <c r="F821" s="174"/>
      <c r="G821" s="174"/>
      <c r="H821" s="174"/>
    </row>
    <row r="822" spans="1:8">
      <c r="A822" s="172" t="s">
        <v>1464</v>
      </c>
      <c r="B822" s="172" t="s">
        <v>72</v>
      </c>
      <c r="C822" s="174">
        <f t="shared" si="16"/>
        <v>0</v>
      </c>
      <c r="D822" s="174"/>
      <c r="E822" s="174"/>
      <c r="F822" s="174"/>
      <c r="G822" s="174"/>
      <c r="H822" s="174"/>
    </row>
    <row r="823" spans="1:8">
      <c r="A823" s="172" t="s">
        <v>1465</v>
      </c>
      <c r="B823" s="172" t="s">
        <v>1466</v>
      </c>
      <c r="C823" s="174">
        <f t="shared" si="16"/>
        <v>0</v>
      </c>
      <c r="D823" s="174"/>
      <c r="E823" s="174"/>
      <c r="F823" s="174"/>
      <c r="G823" s="174"/>
      <c r="H823" s="174"/>
    </row>
    <row r="824" spans="1:8">
      <c r="A824" s="172" t="s">
        <v>1467</v>
      </c>
      <c r="B824" s="173" t="s">
        <v>1468</v>
      </c>
      <c r="C824" s="174">
        <f t="shared" si="16"/>
        <v>0</v>
      </c>
      <c r="D824" s="174">
        <f>SUM(D825:D825)</f>
        <v>0</v>
      </c>
      <c r="E824" s="174">
        <f>SUM(E825:E825)</f>
        <v>0</v>
      </c>
      <c r="F824" s="174">
        <f>SUM(F825:F825)</f>
        <v>0</v>
      </c>
      <c r="G824" s="174">
        <f>SUM(G825:G825)</f>
        <v>0</v>
      </c>
      <c r="H824" s="174">
        <f>SUM(H825:H825)</f>
        <v>0</v>
      </c>
    </row>
    <row r="825" spans="1:8">
      <c r="A825" s="172">
        <v>2119999</v>
      </c>
      <c r="B825" s="172" t="s">
        <v>1469</v>
      </c>
      <c r="C825" s="174">
        <f t="shared" si="16"/>
        <v>0</v>
      </c>
      <c r="D825" s="174"/>
      <c r="E825" s="174"/>
      <c r="F825" s="174"/>
      <c r="G825" s="174"/>
      <c r="H825" s="174"/>
    </row>
    <row r="826" spans="1:8">
      <c r="A826" s="172" t="s">
        <v>1470</v>
      </c>
      <c r="B826" s="173" t="s">
        <v>1471</v>
      </c>
      <c r="C826" s="174">
        <f t="shared" si="16"/>
        <v>2857</v>
      </c>
      <c r="D826" s="174">
        <f>D827+D838+D840+D843+D845+D847</f>
        <v>1143</v>
      </c>
      <c r="E826" s="174">
        <f>E827+E838+E840+E843+E845+E847</f>
        <v>0</v>
      </c>
      <c r="F826" s="174">
        <f>F827+F838+F840+F843+F845+F847</f>
        <v>0</v>
      </c>
      <c r="G826" s="174">
        <f>G827+G838+G840+G843+G845+G847</f>
        <v>0</v>
      </c>
      <c r="H826" s="174">
        <f>H827+H838+H840+H843+H845+H847</f>
        <v>1714</v>
      </c>
    </row>
    <row r="827" spans="1:8">
      <c r="A827" s="172" t="s">
        <v>1472</v>
      </c>
      <c r="B827" s="173" t="s">
        <v>1473</v>
      </c>
      <c r="C827" s="174">
        <f t="shared" si="16"/>
        <v>663</v>
      </c>
      <c r="D827" s="174">
        <f>SUM(D828:D837)</f>
        <v>663</v>
      </c>
      <c r="E827" s="174">
        <f>SUM(E828:E837)</f>
        <v>0</v>
      </c>
      <c r="F827" s="174">
        <f>SUM(F828:F837)</f>
        <v>0</v>
      </c>
      <c r="G827" s="174">
        <f>SUM(G828:G837)</f>
        <v>0</v>
      </c>
      <c r="H827" s="174">
        <f>SUM(H828:H837)</f>
        <v>0</v>
      </c>
    </row>
    <row r="828" spans="1:8">
      <c r="A828" s="172" t="s">
        <v>1474</v>
      </c>
      <c r="B828" s="172" t="s">
        <v>54</v>
      </c>
      <c r="C828" s="174">
        <f t="shared" si="16"/>
        <v>243</v>
      </c>
      <c r="D828" s="174">
        <v>243</v>
      </c>
      <c r="E828" s="174"/>
      <c r="F828" s="174"/>
      <c r="G828" s="174"/>
      <c r="H828" s="174"/>
    </row>
    <row r="829" spans="1:8">
      <c r="A829" s="172" t="s">
        <v>1475</v>
      </c>
      <c r="B829" s="172" t="s">
        <v>56</v>
      </c>
      <c r="C829" s="174">
        <f t="shared" ref="C829:C892" si="17">D829+E829+F829+G829+H829</f>
        <v>0</v>
      </c>
      <c r="D829" s="174"/>
      <c r="E829" s="174"/>
      <c r="F829" s="174"/>
      <c r="G829" s="174"/>
      <c r="H829" s="174"/>
    </row>
    <row r="830" spans="1:8">
      <c r="A830" s="172" t="s">
        <v>1476</v>
      </c>
      <c r="B830" s="172" t="s">
        <v>58</v>
      </c>
      <c r="C830" s="174">
        <f t="shared" si="17"/>
        <v>0</v>
      </c>
      <c r="D830" s="174"/>
      <c r="E830" s="174"/>
      <c r="F830" s="174"/>
      <c r="G830" s="174"/>
      <c r="H830" s="174"/>
    </row>
    <row r="831" spans="1:8">
      <c r="A831" s="172" t="s">
        <v>1477</v>
      </c>
      <c r="B831" s="172" t="s">
        <v>1478</v>
      </c>
      <c r="C831" s="174">
        <f t="shared" si="17"/>
        <v>420</v>
      </c>
      <c r="D831" s="174">
        <v>420</v>
      </c>
      <c r="E831" s="174"/>
      <c r="F831" s="174"/>
      <c r="G831" s="174"/>
      <c r="H831" s="174"/>
    </row>
    <row r="832" spans="1:8">
      <c r="A832" s="172" t="s">
        <v>1479</v>
      </c>
      <c r="B832" s="172" t="s">
        <v>1480</v>
      </c>
      <c r="C832" s="174">
        <f t="shared" si="17"/>
        <v>0</v>
      </c>
      <c r="D832" s="174"/>
      <c r="E832" s="174"/>
      <c r="F832" s="174"/>
      <c r="G832" s="174"/>
      <c r="H832" s="174"/>
    </row>
    <row r="833" spans="1:8">
      <c r="A833" s="172" t="s">
        <v>1481</v>
      </c>
      <c r="B833" s="172" t="s">
        <v>1482</v>
      </c>
      <c r="C833" s="174">
        <f t="shared" si="17"/>
        <v>0</v>
      </c>
      <c r="D833" s="174"/>
      <c r="E833" s="174"/>
      <c r="F833" s="174"/>
      <c r="G833" s="174"/>
      <c r="H833" s="174"/>
    </row>
    <row r="834" spans="1:8">
      <c r="A834" s="172" t="s">
        <v>1483</v>
      </c>
      <c r="B834" s="172" t="s">
        <v>1484</v>
      </c>
      <c r="C834" s="174">
        <f t="shared" si="17"/>
        <v>0</v>
      </c>
      <c r="D834" s="174"/>
      <c r="E834" s="174"/>
      <c r="F834" s="174"/>
      <c r="G834" s="174"/>
      <c r="H834" s="174"/>
    </row>
    <row r="835" spans="1:8">
      <c r="A835" s="172" t="s">
        <v>1485</v>
      </c>
      <c r="B835" s="172" t="s">
        <v>1486</v>
      </c>
      <c r="C835" s="174">
        <f t="shared" si="17"/>
        <v>0</v>
      </c>
      <c r="D835" s="174"/>
      <c r="E835" s="174"/>
      <c r="F835" s="174"/>
      <c r="G835" s="174"/>
      <c r="H835" s="174"/>
    </row>
    <row r="836" spans="1:8">
      <c r="A836" s="172" t="s">
        <v>1487</v>
      </c>
      <c r="B836" s="172" t="s">
        <v>1488</v>
      </c>
      <c r="C836" s="174">
        <f t="shared" si="17"/>
        <v>0</v>
      </c>
      <c r="D836" s="174"/>
      <c r="E836" s="174"/>
      <c r="F836" s="174"/>
      <c r="G836" s="174"/>
      <c r="H836" s="174"/>
    </row>
    <row r="837" spans="1:8">
      <c r="A837" s="172" t="s">
        <v>1489</v>
      </c>
      <c r="B837" s="172" t="s">
        <v>1490</v>
      </c>
      <c r="C837" s="174">
        <f t="shared" si="17"/>
        <v>0</v>
      </c>
      <c r="D837" s="174"/>
      <c r="E837" s="174"/>
      <c r="F837" s="174"/>
      <c r="G837" s="174"/>
      <c r="H837" s="174"/>
    </row>
    <row r="838" spans="1:8">
      <c r="A838" s="172" t="s">
        <v>1491</v>
      </c>
      <c r="B838" s="173" t="s">
        <v>1492</v>
      </c>
      <c r="C838" s="174">
        <f t="shared" si="17"/>
        <v>20</v>
      </c>
      <c r="D838" s="174">
        <f>SUM(D839:D839)</f>
        <v>20</v>
      </c>
      <c r="E838" s="174">
        <f>SUM(E839:E839)</f>
        <v>0</v>
      </c>
      <c r="F838" s="174">
        <f>SUM(F839:F839)</f>
        <v>0</v>
      </c>
      <c r="G838" s="174">
        <f>SUM(G839:G839)</f>
        <v>0</v>
      </c>
      <c r="H838" s="174">
        <f>SUM(H839:H839)</f>
        <v>0</v>
      </c>
    </row>
    <row r="839" spans="1:8">
      <c r="A839" s="172" t="s">
        <v>1493</v>
      </c>
      <c r="B839" s="172" t="s">
        <v>1494</v>
      </c>
      <c r="C839" s="174">
        <f t="shared" si="17"/>
        <v>20</v>
      </c>
      <c r="D839" s="174">
        <v>20</v>
      </c>
      <c r="E839" s="174"/>
      <c r="F839" s="174"/>
      <c r="G839" s="174"/>
      <c r="H839" s="174"/>
    </row>
    <row r="840" spans="1:8">
      <c r="A840" s="172" t="s">
        <v>1495</v>
      </c>
      <c r="B840" s="173" t="s">
        <v>1496</v>
      </c>
      <c r="C840" s="174">
        <f t="shared" si="17"/>
        <v>471</v>
      </c>
      <c r="D840" s="174">
        <f>SUM(D841:D842)</f>
        <v>121</v>
      </c>
      <c r="E840" s="174">
        <f>SUM(E841:E842)</f>
        <v>0</v>
      </c>
      <c r="F840" s="174">
        <f>SUM(F841:F842)</f>
        <v>0</v>
      </c>
      <c r="G840" s="174">
        <f>SUM(G841:G842)</f>
        <v>0</v>
      </c>
      <c r="H840" s="174">
        <f>SUM(H841:H842)</f>
        <v>350</v>
      </c>
    </row>
    <row r="841" spans="1:8">
      <c r="A841" s="172" t="s">
        <v>1497</v>
      </c>
      <c r="B841" s="172" t="s">
        <v>1498</v>
      </c>
      <c r="C841" s="174">
        <f t="shared" si="17"/>
        <v>0</v>
      </c>
      <c r="D841" s="174"/>
      <c r="E841" s="174"/>
      <c r="F841" s="174"/>
      <c r="G841" s="174"/>
      <c r="H841" s="174"/>
    </row>
    <row r="842" spans="1:8">
      <c r="A842" s="172" t="s">
        <v>1499</v>
      </c>
      <c r="B842" s="172" t="s">
        <v>1500</v>
      </c>
      <c r="C842" s="174">
        <f t="shared" si="17"/>
        <v>471</v>
      </c>
      <c r="D842" s="174">
        <v>121</v>
      </c>
      <c r="E842" s="174"/>
      <c r="F842" s="174"/>
      <c r="G842" s="174"/>
      <c r="H842" s="174">
        <v>350</v>
      </c>
    </row>
    <row r="843" spans="1:8">
      <c r="A843" s="172" t="s">
        <v>1501</v>
      </c>
      <c r="B843" s="173" t="s">
        <v>1502</v>
      </c>
      <c r="C843" s="174">
        <f t="shared" si="17"/>
        <v>1075</v>
      </c>
      <c r="D843" s="174">
        <f>SUM(D844:D844)</f>
        <v>131</v>
      </c>
      <c r="E843" s="174">
        <f>SUM(E844:E844)</f>
        <v>0</v>
      </c>
      <c r="F843" s="174">
        <f>SUM(F844:F844)</f>
        <v>0</v>
      </c>
      <c r="G843" s="174">
        <f>SUM(G844:G844)</f>
        <v>0</v>
      </c>
      <c r="H843" s="174">
        <f>SUM(H844:H844)</f>
        <v>944</v>
      </c>
    </row>
    <row r="844" spans="1:8">
      <c r="A844" s="172" t="s">
        <v>1503</v>
      </c>
      <c r="B844" s="172" t="s">
        <v>1504</v>
      </c>
      <c r="C844" s="174">
        <f t="shared" si="17"/>
        <v>1075</v>
      </c>
      <c r="D844" s="174">
        <v>131</v>
      </c>
      <c r="E844" s="174"/>
      <c r="F844" s="174"/>
      <c r="G844" s="174"/>
      <c r="H844" s="174">
        <v>944</v>
      </c>
    </row>
    <row r="845" spans="1:8">
      <c r="A845" s="172" t="s">
        <v>1505</v>
      </c>
      <c r="B845" s="173" t="s">
        <v>1506</v>
      </c>
      <c r="C845" s="174">
        <f t="shared" si="17"/>
        <v>0</v>
      </c>
      <c r="D845" s="174">
        <f>SUM(D846:D846)</f>
        <v>0</v>
      </c>
      <c r="E845" s="174">
        <f>SUM(E846:E846)</f>
        <v>0</v>
      </c>
      <c r="F845" s="174">
        <f>SUM(F846:F846)</f>
        <v>0</v>
      </c>
      <c r="G845" s="174">
        <f>SUM(G846:G846)</f>
        <v>0</v>
      </c>
      <c r="H845" s="174">
        <f>SUM(H846:H846)</f>
        <v>0</v>
      </c>
    </row>
    <row r="846" spans="1:8">
      <c r="A846" s="172" t="s">
        <v>1507</v>
      </c>
      <c r="B846" s="172" t="s">
        <v>1508</v>
      </c>
      <c r="C846" s="174">
        <f t="shared" si="17"/>
        <v>0</v>
      </c>
      <c r="D846" s="174"/>
      <c r="E846" s="174"/>
      <c r="F846" s="174"/>
      <c r="G846" s="174"/>
      <c r="H846" s="174"/>
    </row>
    <row r="847" spans="1:8">
      <c r="A847" s="172" t="s">
        <v>1509</v>
      </c>
      <c r="B847" s="173" t="s">
        <v>1510</v>
      </c>
      <c r="C847" s="174">
        <f t="shared" si="17"/>
        <v>628</v>
      </c>
      <c r="D847" s="174">
        <f>SUM(D848:D848)</f>
        <v>208</v>
      </c>
      <c r="E847" s="174">
        <f>SUM(E848:E848)</f>
        <v>0</v>
      </c>
      <c r="F847" s="174">
        <f>SUM(F848:F848)</f>
        <v>0</v>
      </c>
      <c r="G847" s="174">
        <f>SUM(G848:G848)</f>
        <v>0</v>
      </c>
      <c r="H847" s="174">
        <f>SUM(H848:H848)</f>
        <v>420</v>
      </c>
    </row>
    <row r="848" spans="1:8">
      <c r="A848" s="172">
        <v>2129999</v>
      </c>
      <c r="B848" s="172" t="s">
        <v>1511</v>
      </c>
      <c r="C848" s="174">
        <f t="shared" si="17"/>
        <v>628</v>
      </c>
      <c r="D848" s="174">
        <v>208</v>
      </c>
      <c r="E848" s="174"/>
      <c r="F848" s="174"/>
      <c r="G848" s="174"/>
      <c r="H848" s="174">
        <v>420</v>
      </c>
    </row>
    <row r="849" spans="1:8">
      <c r="A849" s="172" t="s">
        <v>1512</v>
      </c>
      <c r="B849" s="173" t="s">
        <v>1513</v>
      </c>
      <c r="C849" s="174">
        <f t="shared" si="17"/>
        <v>5801</v>
      </c>
      <c r="D849" s="174">
        <f>D850+D876+D901+D929+D940+D947+D954+D957</f>
        <v>2813</v>
      </c>
      <c r="E849" s="174">
        <f>E850+E876+E901+E929+E940+E947+E954+E957</f>
        <v>0</v>
      </c>
      <c r="F849" s="174">
        <f>F850+F876+F901+F929+F940+F947+F954+F957</f>
        <v>0</v>
      </c>
      <c r="G849" s="174">
        <f>G850+G876+G901+G929+G940+G947+G954+G957</f>
        <v>5</v>
      </c>
      <c r="H849" s="174">
        <f>H850+H876+H901+H929+H940+H947+H954+H957</f>
        <v>2983</v>
      </c>
    </row>
    <row r="850" ht="13.5" customHeight="1" spans="1:8">
      <c r="A850" s="172" t="s">
        <v>1514</v>
      </c>
      <c r="B850" s="173" t="s">
        <v>1515</v>
      </c>
      <c r="C850" s="174">
        <f t="shared" si="17"/>
        <v>538</v>
      </c>
      <c r="D850" s="174">
        <f>SUM(D851:D875)</f>
        <v>538</v>
      </c>
      <c r="E850" s="174">
        <f>SUM(E851:E875)</f>
        <v>0</v>
      </c>
      <c r="F850" s="174">
        <f>SUM(F851:F875)</f>
        <v>0</v>
      </c>
      <c r="G850" s="174">
        <f>SUM(G851:G875)</f>
        <v>0</v>
      </c>
      <c r="H850" s="174">
        <f>SUM(H851:H875)</f>
        <v>0</v>
      </c>
    </row>
    <row r="851" spans="1:8">
      <c r="A851" s="172" t="s">
        <v>1516</v>
      </c>
      <c r="B851" s="172" t="s">
        <v>54</v>
      </c>
      <c r="C851" s="174">
        <f t="shared" si="17"/>
        <v>208</v>
      </c>
      <c r="D851" s="174">
        <v>208</v>
      </c>
      <c r="E851" s="174"/>
      <c r="F851" s="174"/>
      <c r="G851" s="174"/>
      <c r="H851" s="174"/>
    </row>
    <row r="852" spans="1:8">
      <c r="A852" s="172" t="s">
        <v>1517</v>
      </c>
      <c r="B852" s="172" t="s">
        <v>56</v>
      </c>
      <c r="C852" s="174">
        <f t="shared" si="17"/>
        <v>0</v>
      </c>
      <c r="D852" s="174"/>
      <c r="E852" s="174"/>
      <c r="F852" s="174"/>
      <c r="G852" s="174"/>
      <c r="H852" s="174"/>
    </row>
    <row r="853" spans="1:8">
      <c r="A853" s="172" t="s">
        <v>1518</v>
      </c>
      <c r="B853" s="172" t="s">
        <v>58</v>
      </c>
      <c r="C853" s="174">
        <f t="shared" si="17"/>
        <v>0</v>
      </c>
      <c r="D853" s="174"/>
      <c r="E853" s="174"/>
      <c r="F853" s="174"/>
      <c r="G853" s="174"/>
      <c r="H853" s="174"/>
    </row>
    <row r="854" spans="1:8">
      <c r="A854" s="172" t="s">
        <v>1519</v>
      </c>
      <c r="B854" s="172" t="s">
        <v>72</v>
      </c>
      <c r="C854" s="174">
        <f t="shared" si="17"/>
        <v>234</v>
      </c>
      <c r="D854" s="174">
        <v>234</v>
      </c>
      <c r="E854" s="174"/>
      <c r="F854" s="174"/>
      <c r="G854" s="174"/>
      <c r="H854" s="174"/>
    </row>
    <row r="855" spans="1:8">
      <c r="A855" s="172" t="s">
        <v>1520</v>
      </c>
      <c r="B855" s="172" t="s">
        <v>1521</v>
      </c>
      <c r="C855" s="174">
        <f t="shared" si="17"/>
        <v>0</v>
      </c>
      <c r="D855" s="174"/>
      <c r="E855" s="174"/>
      <c r="F855" s="174"/>
      <c r="G855" s="174"/>
      <c r="H855" s="174"/>
    </row>
    <row r="856" spans="1:8">
      <c r="A856" s="172" t="s">
        <v>1522</v>
      </c>
      <c r="B856" s="172" t="s">
        <v>1523</v>
      </c>
      <c r="C856" s="174">
        <f t="shared" si="17"/>
        <v>12</v>
      </c>
      <c r="D856" s="174">
        <v>12</v>
      </c>
      <c r="E856" s="174"/>
      <c r="F856" s="174"/>
      <c r="G856" s="174"/>
      <c r="H856" s="174"/>
    </row>
    <row r="857" spans="1:8">
      <c r="A857" s="172" t="s">
        <v>1524</v>
      </c>
      <c r="B857" s="172" t="s">
        <v>1525</v>
      </c>
      <c r="C857" s="174">
        <f t="shared" si="17"/>
        <v>6</v>
      </c>
      <c r="D857" s="174">
        <v>6</v>
      </c>
      <c r="E857" s="174"/>
      <c r="F857" s="174"/>
      <c r="G857" s="174"/>
      <c r="H857" s="174"/>
    </row>
    <row r="858" spans="1:8">
      <c r="A858" s="172" t="s">
        <v>1526</v>
      </c>
      <c r="B858" s="172" t="s">
        <v>1527</v>
      </c>
      <c r="C858" s="174">
        <f t="shared" si="17"/>
        <v>18</v>
      </c>
      <c r="D858" s="174">
        <v>18</v>
      </c>
      <c r="E858" s="174"/>
      <c r="F858" s="174"/>
      <c r="G858" s="174"/>
      <c r="H858" s="174"/>
    </row>
    <row r="859" spans="1:8">
      <c r="A859" s="172" t="s">
        <v>1528</v>
      </c>
      <c r="B859" s="172" t="s">
        <v>1529</v>
      </c>
      <c r="C859" s="174">
        <f t="shared" si="17"/>
        <v>0</v>
      </c>
      <c r="D859" s="174"/>
      <c r="E859" s="174"/>
      <c r="F859" s="174"/>
      <c r="G859" s="174"/>
      <c r="H859" s="174"/>
    </row>
    <row r="860" spans="1:8">
      <c r="A860" s="172" t="s">
        <v>1530</v>
      </c>
      <c r="B860" s="172" t="s">
        <v>1531</v>
      </c>
      <c r="C860" s="174">
        <f t="shared" si="17"/>
        <v>0</v>
      </c>
      <c r="D860" s="174"/>
      <c r="E860" s="174"/>
      <c r="F860" s="174"/>
      <c r="G860" s="174"/>
      <c r="H860" s="174"/>
    </row>
    <row r="861" spans="1:8">
      <c r="A861" s="172" t="s">
        <v>1532</v>
      </c>
      <c r="B861" s="172" t="s">
        <v>1533</v>
      </c>
      <c r="C861" s="174">
        <f t="shared" si="17"/>
        <v>0</v>
      </c>
      <c r="D861" s="174"/>
      <c r="E861" s="174"/>
      <c r="F861" s="174"/>
      <c r="G861" s="174"/>
      <c r="H861" s="174"/>
    </row>
    <row r="862" spans="1:8">
      <c r="A862" s="172" t="s">
        <v>1534</v>
      </c>
      <c r="B862" s="172" t="s">
        <v>1535</v>
      </c>
      <c r="C862" s="174">
        <f t="shared" si="17"/>
        <v>0</v>
      </c>
      <c r="D862" s="174"/>
      <c r="E862" s="174"/>
      <c r="F862" s="174"/>
      <c r="G862" s="174"/>
      <c r="H862" s="174"/>
    </row>
    <row r="863" spans="1:8">
      <c r="A863" s="172" t="s">
        <v>1536</v>
      </c>
      <c r="B863" s="172" t="s">
        <v>1537</v>
      </c>
      <c r="C863" s="174">
        <f t="shared" si="17"/>
        <v>20</v>
      </c>
      <c r="D863" s="174">
        <v>20</v>
      </c>
      <c r="E863" s="174"/>
      <c r="F863" s="174"/>
      <c r="G863" s="174"/>
      <c r="H863" s="174"/>
    </row>
    <row r="864" spans="1:8">
      <c r="A864" s="172" t="s">
        <v>1538</v>
      </c>
      <c r="B864" s="172" t="s">
        <v>1539</v>
      </c>
      <c r="C864" s="174">
        <f t="shared" si="17"/>
        <v>0</v>
      </c>
      <c r="D864" s="174"/>
      <c r="E864" s="174"/>
      <c r="F864" s="174"/>
      <c r="G864" s="174"/>
      <c r="H864" s="174"/>
    </row>
    <row r="865" spans="1:8">
      <c r="A865" s="172" t="s">
        <v>1540</v>
      </c>
      <c r="B865" s="172" t="s">
        <v>1541</v>
      </c>
      <c r="C865" s="174">
        <f t="shared" si="17"/>
        <v>0</v>
      </c>
      <c r="D865" s="174"/>
      <c r="E865" s="174"/>
      <c r="F865" s="174"/>
      <c r="G865" s="174"/>
      <c r="H865" s="174"/>
    </row>
    <row r="866" spans="1:8">
      <c r="A866" s="172" t="s">
        <v>1542</v>
      </c>
      <c r="B866" s="172" t="s">
        <v>1543</v>
      </c>
      <c r="C866" s="174">
        <f t="shared" si="17"/>
        <v>0</v>
      </c>
      <c r="D866" s="174"/>
      <c r="E866" s="174"/>
      <c r="F866" s="174"/>
      <c r="G866" s="174"/>
      <c r="H866" s="174"/>
    </row>
    <row r="867" spans="1:8">
      <c r="A867" s="172" t="s">
        <v>1544</v>
      </c>
      <c r="B867" s="172" t="s">
        <v>1545</v>
      </c>
      <c r="C867" s="174">
        <f t="shared" si="17"/>
        <v>0</v>
      </c>
      <c r="D867" s="174"/>
      <c r="E867" s="174"/>
      <c r="F867" s="174"/>
      <c r="G867" s="174"/>
      <c r="H867" s="174"/>
    </row>
    <row r="868" spans="1:8">
      <c r="A868" s="172" t="s">
        <v>1546</v>
      </c>
      <c r="B868" s="172" t="s">
        <v>1547</v>
      </c>
      <c r="C868" s="174">
        <f t="shared" si="17"/>
        <v>0</v>
      </c>
      <c r="D868" s="174"/>
      <c r="E868" s="174"/>
      <c r="F868" s="174"/>
      <c r="G868" s="174"/>
      <c r="H868" s="174"/>
    </row>
    <row r="869" spans="1:8">
      <c r="A869" s="172" t="s">
        <v>1548</v>
      </c>
      <c r="B869" s="172" t="s">
        <v>1549</v>
      </c>
      <c r="C869" s="174">
        <f t="shared" si="17"/>
        <v>0</v>
      </c>
      <c r="D869" s="174"/>
      <c r="E869" s="174"/>
      <c r="F869" s="174"/>
      <c r="G869" s="174"/>
      <c r="H869" s="174"/>
    </row>
    <row r="870" spans="1:8">
      <c r="A870" s="172" t="s">
        <v>1550</v>
      </c>
      <c r="B870" s="172" t="s">
        <v>1551</v>
      </c>
      <c r="C870" s="174">
        <f t="shared" si="17"/>
        <v>0</v>
      </c>
      <c r="D870" s="174"/>
      <c r="E870" s="174"/>
      <c r="F870" s="174"/>
      <c r="G870" s="174"/>
      <c r="H870" s="174"/>
    </row>
    <row r="871" spans="1:8">
      <c r="A871" s="172" t="s">
        <v>1552</v>
      </c>
      <c r="B871" s="172" t="s">
        <v>1553</v>
      </c>
      <c r="C871" s="174">
        <f t="shared" si="17"/>
        <v>0</v>
      </c>
      <c r="D871" s="174"/>
      <c r="E871" s="174"/>
      <c r="F871" s="174"/>
      <c r="G871" s="174"/>
      <c r="H871" s="174"/>
    </row>
    <row r="872" spans="1:8">
      <c r="A872" s="172" t="s">
        <v>1554</v>
      </c>
      <c r="B872" s="172" t="s">
        <v>1555</v>
      </c>
      <c r="C872" s="174">
        <f t="shared" si="17"/>
        <v>0</v>
      </c>
      <c r="D872" s="174"/>
      <c r="E872" s="174"/>
      <c r="F872" s="174"/>
      <c r="G872" s="174"/>
      <c r="H872" s="174"/>
    </row>
    <row r="873" spans="1:8">
      <c r="A873" s="172" t="s">
        <v>1556</v>
      </c>
      <c r="B873" s="172" t="s">
        <v>1557</v>
      </c>
      <c r="C873" s="174">
        <f t="shared" si="17"/>
        <v>0</v>
      </c>
      <c r="D873" s="174"/>
      <c r="E873" s="174"/>
      <c r="F873" s="174"/>
      <c r="G873" s="174"/>
      <c r="H873" s="174"/>
    </row>
    <row r="874" spans="1:8">
      <c r="A874" s="172" t="s">
        <v>1558</v>
      </c>
      <c r="B874" s="172" t="s">
        <v>1559</v>
      </c>
      <c r="C874" s="174">
        <f t="shared" si="17"/>
        <v>0</v>
      </c>
      <c r="D874" s="174"/>
      <c r="E874" s="174"/>
      <c r="F874" s="174"/>
      <c r="G874" s="174"/>
      <c r="H874" s="174"/>
    </row>
    <row r="875" spans="1:8">
      <c r="A875" s="172" t="s">
        <v>1560</v>
      </c>
      <c r="B875" s="172" t="s">
        <v>1561</v>
      </c>
      <c r="C875" s="174">
        <f t="shared" si="17"/>
        <v>40</v>
      </c>
      <c r="D875" s="174">
        <v>40</v>
      </c>
      <c r="E875" s="174"/>
      <c r="F875" s="174"/>
      <c r="G875" s="174"/>
      <c r="H875" s="174"/>
    </row>
    <row r="876" spans="1:8">
      <c r="A876" s="172" t="s">
        <v>1562</v>
      </c>
      <c r="B876" s="173" t="s">
        <v>1563</v>
      </c>
      <c r="C876" s="174">
        <f t="shared" si="17"/>
        <v>20</v>
      </c>
      <c r="D876" s="174">
        <f>SUM(D877:D900)</f>
        <v>20</v>
      </c>
      <c r="E876" s="174">
        <f>SUM(E877:E900)</f>
        <v>0</v>
      </c>
      <c r="F876" s="174">
        <f>SUM(F877:F900)</f>
        <v>0</v>
      </c>
      <c r="G876" s="174">
        <f>SUM(G877:G900)</f>
        <v>0</v>
      </c>
      <c r="H876" s="174">
        <f>SUM(H877:H900)</f>
        <v>0</v>
      </c>
    </row>
    <row r="877" spans="1:8">
      <c r="A877" s="172" t="s">
        <v>1564</v>
      </c>
      <c r="B877" s="172" t="s">
        <v>54</v>
      </c>
      <c r="C877" s="174">
        <f t="shared" si="17"/>
        <v>0</v>
      </c>
      <c r="D877" s="174"/>
      <c r="E877" s="174"/>
      <c r="F877" s="174"/>
      <c r="G877" s="174"/>
      <c r="H877" s="174"/>
    </row>
    <row r="878" spans="1:8">
      <c r="A878" s="172" t="s">
        <v>1565</v>
      </c>
      <c r="B878" s="172" t="s">
        <v>56</v>
      </c>
      <c r="C878" s="174">
        <f t="shared" si="17"/>
        <v>0</v>
      </c>
      <c r="D878" s="174"/>
      <c r="E878" s="174"/>
      <c r="F878" s="174"/>
      <c r="G878" s="174"/>
      <c r="H878" s="174"/>
    </row>
    <row r="879" spans="1:8">
      <c r="A879" s="172" t="s">
        <v>1566</v>
      </c>
      <c r="B879" s="172" t="s">
        <v>58</v>
      </c>
      <c r="C879" s="174">
        <f t="shared" si="17"/>
        <v>0</v>
      </c>
      <c r="D879" s="174"/>
      <c r="E879" s="174"/>
      <c r="F879" s="174"/>
      <c r="G879" s="174"/>
      <c r="H879" s="174"/>
    </row>
    <row r="880" spans="1:8">
      <c r="A880" s="172" t="s">
        <v>1567</v>
      </c>
      <c r="B880" s="172" t="s">
        <v>1568</v>
      </c>
      <c r="C880" s="174">
        <f t="shared" si="17"/>
        <v>0</v>
      </c>
      <c r="D880" s="174"/>
      <c r="E880" s="174"/>
      <c r="F880" s="174"/>
      <c r="G880" s="174"/>
      <c r="H880" s="174"/>
    </row>
    <row r="881" spans="1:8">
      <c r="A881" s="172" t="s">
        <v>1569</v>
      </c>
      <c r="B881" s="172" t="s">
        <v>1570</v>
      </c>
      <c r="C881" s="174">
        <f t="shared" si="17"/>
        <v>0</v>
      </c>
      <c r="D881" s="174"/>
      <c r="E881" s="174"/>
      <c r="F881" s="174"/>
      <c r="G881" s="174"/>
      <c r="H881" s="174"/>
    </row>
    <row r="882" spans="1:8">
      <c r="A882" s="172" t="s">
        <v>1571</v>
      </c>
      <c r="B882" s="172" t="s">
        <v>1572</v>
      </c>
      <c r="C882" s="174">
        <f t="shared" si="17"/>
        <v>0</v>
      </c>
      <c r="D882" s="174"/>
      <c r="E882" s="174"/>
      <c r="F882" s="174"/>
      <c r="G882" s="174"/>
      <c r="H882" s="174"/>
    </row>
    <row r="883" spans="1:8">
      <c r="A883" s="172" t="s">
        <v>1573</v>
      </c>
      <c r="B883" s="172" t="s">
        <v>1574</v>
      </c>
      <c r="C883" s="174">
        <f t="shared" si="17"/>
        <v>0</v>
      </c>
      <c r="D883" s="174"/>
      <c r="E883" s="174"/>
      <c r="F883" s="174"/>
      <c r="G883" s="174"/>
      <c r="H883" s="174"/>
    </row>
    <row r="884" spans="1:8">
      <c r="A884" s="172" t="s">
        <v>1575</v>
      </c>
      <c r="B884" s="172" t="s">
        <v>1576</v>
      </c>
      <c r="C884" s="174">
        <f t="shared" si="17"/>
        <v>0</v>
      </c>
      <c r="D884" s="174"/>
      <c r="E884" s="174"/>
      <c r="F884" s="174"/>
      <c r="G884" s="174"/>
      <c r="H884" s="174"/>
    </row>
    <row r="885" spans="1:8">
      <c r="A885" s="172" t="s">
        <v>1577</v>
      </c>
      <c r="B885" s="172" t="s">
        <v>1578</v>
      </c>
      <c r="C885" s="174">
        <f t="shared" si="17"/>
        <v>0</v>
      </c>
      <c r="D885" s="174"/>
      <c r="E885" s="174"/>
      <c r="F885" s="174"/>
      <c r="G885" s="174"/>
      <c r="H885" s="174"/>
    </row>
    <row r="886" spans="1:8">
      <c r="A886" s="172" t="s">
        <v>1579</v>
      </c>
      <c r="B886" s="172" t="s">
        <v>1580</v>
      </c>
      <c r="C886" s="174">
        <f t="shared" si="17"/>
        <v>0</v>
      </c>
      <c r="D886" s="174"/>
      <c r="E886" s="174"/>
      <c r="F886" s="174"/>
      <c r="G886" s="174"/>
      <c r="H886" s="174"/>
    </row>
    <row r="887" spans="1:8">
      <c r="A887" s="172" t="s">
        <v>1581</v>
      </c>
      <c r="B887" s="172" t="s">
        <v>1582</v>
      </c>
      <c r="C887" s="174">
        <f t="shared" si="17"/>
        <v>0</v>
      </c>
      <c r="D887" s="174"/>
      <c r="E887" s="174"/>
      <c r="F887" s="174"/>
      <c r="G887" s="174"/>
      <c r="H887" s="174"/>
    </row>
    <row r="888" spans="1:8">
      <c r="A888" s="172" t="s">
        <v>1583</v>
      </c>
      <c r="B888" s="172" t="s">
        <v>1584</v>
      </c>
      <c r="C888" s="174">
        <f t="shared" si="17"/>
        <v>0</v>
      </c>
      <c r="D888" s="174"/>
      <c r="E888" s="174"/>
      <c r="F888" s="174"/>
      <c r="G888" s="174"/>
      <c r="H888" s="174"/>
    </row>
    <row r="889" spans="1:8">
      <c r="A889" s="172" t="s">
        <v>1585</v>
      </c>
      <c r="B889" s="172" t="s">
        <v>1586</v>
      </c>
      <c r="C889" s="174">
        <f t="shared" si="17"/>
        <v>0</v>
      </c>
      <c r="D889" s="174"/>
      <c r="E889" s="174"/>
      <c r="F889" s="174"/>
      <c r="G889" s="174"/>
      <c r="H889" s="174"/>
    </row>
    <row r="890" spans="1:8">
      <c r="A890" s="172" t="s">
        <v>1587</v>
      </c>
      <c r="B890" s="172" t="s">
        <v>1588</v>
      </c>
      <c r="C890" s="174">
        <f t="shared" si="17"/>
        <v>0</v>
      </c>
      <c r="D890" s="174"/>
      <c r="E890" s="174"/>
      <c r="F890" s="174"/>
      <c r="G890" s="174"/>
      <c r="H890" s="174"/>
    </row>
    <row r="891" spans="1:8">
      <c r="A891" s="172" t="s">
        <v>1589</v>
      </c>
      <c r="B891" s="172" t="s">
        <v>1590</v>
      </c>
      <c r="C891" s="174">
        <f t="shared" si="17"/>
        <v>0</v>
      </c>
      <c r="D891" s="174"/>
      <c r="E891" s="174"/>
      <c r="F891" s="174"/>
      <c r="G891" s="174"/>
      <c r="H891" s="174"/>
    </row>
    <row r="892" spans="1:8">
      <c r="A892" s="172" t="s">
        <v>1591</v>
      </c>
      <c r="B892" s="172" t="s">
        <v>1592</v>
      </c>
      <c r="C892" s="174">
        <f t="shared" si="17"/>
        <v>0</v>
      </c>
      <c r="D892" s="174"/>
      <c r="E892" s="174"/>
      <c r="F892" s="174"/>
      <c r="G892" s="174"/>
      <c r="H892" s="174"/>
    </row>
    <row r="893" spans="1:8">
      <c r="A893" s="172" t="s">
        <v>1593</v>
      </c>
      <c r="B893" s="172" t="s">
        <v>1594</v>
      </c>
      <c r="C893" s="174">
        <f t="shared" ref="C893:C956" si="18">D893+E893+F893+G893+H893</f>
        <v>0</v>
      </c>
      <c r="D893" s="174"/>
      <c r="E893" s="174"/>
      <c r="F893" s="174"/>
      <c r="G893" s="174"/>
      <c r="H893" s="174"/>
    </row>
    <row r="894" spans="1:8">
      <c r="A894" s="172" t="s">
        <v>1595</v>
      </c>
      <c r="B894" s="172" t="s">
        <v>1596</v>
      </c>
      <c r="C894" s="174">
        <f t="shared" si="18"/>
        <v>0</v>
      </c>
      <c r="D894" s="174"/>
      <c r="E894" s="174"/>
      <c r="F894" s="174"/>
      <c r="G894" s="174"/>
      <c r="H894" s="174"/>
    </row>
    <row r="895" spans="1:8">
      <c r="A895" s="172" t="s">
        <v>1597</v>
      </c>
      <c r="B895" s="172" t="s">
        <v>1598</v>
      </c>
      <c r="C895" s="174">
        <f t="shared" si="18"/>
        <v>0</v>
      </c>
      <c r="D895" s="174"/>
      <c r="E895" s="174"/>
      <c r="F895" s="174"/>
      <c r="G895" s="174"/>
      <c r="H895" s="174"/>
    </row>
    <row r="896" spans="1:8">
      <c r="A896" s="172" t="s">
        <v>1599</v>
      </c>
      <c r="B896" s="172" t="s">
        <v>1600</v>
      </c>
      <c r="C896" s="174">
        <f t="shared" si="18"/>
        <v>0</v>
      </c>
      <c r="D896" s="174"/>
      <c r="E896" s="174"/>
      <c r="F896" s="174"/>
      <c r="G896" s="174"/>
      <c r="H896" s="174"/>
    </row>
    <row r="897" spans="1:8">
      <c r="A897" s="172" t="s">
        <v>1601</v>
      </c>
      <c r="B897" s="180" t="s">
        <v>1602</v>
      </c>
      <c r="C897" s="174">
        <f t="shared" si="18"/>
        <v>0</v>
      </c>
      <c r="D897" s="174"/>
      <c r="E897" s="174"/>
      <c r="F897" s="174"/>
      <c r="G897" s="174"/>
      <c r="H897" s="174"/>
    </row>
    <row r="898" spans="1:8">
      <c r="A898" s="172" t="s">
        <v>1603</v>
      </c>
      <c r="B898" s="180" t="s">
        <v>1604</v>
      </c>
      <c r="C898" s="174">
        <f t="shared" si="18"/>
        <v>0</v>
      </c>
      <c r="D898" s="174"/>
      <c r="E898" s="174"/>
      <c r="F898" s="174"/>
      <c r="G898" s="174"/>
      <c r="H898" s="174"/>
    </row>
    <row r="899" spans="1:8">
      <c r="A899" s="172" t="s">
        <v>1605</v>
      </c>
      <c r="B899" s="180" t="s">
        <v>1606</v>
      </c>
      <c r="C899" s="174">
        <f t="shared" si="18"/>
        <v>0</v>
      </c>
      <c r="D899" s="174"/>
      <c r="E899" s="174"/>
      <c r="F899" s="174"/>
      <c r="G899" s="174"/>
      <c r="H899" s="174"/>
    </row>
    <row r="900" spans="1:8">
      <c r="A900" s="172" t="s">
        <v>1607</v>
      </c>
      <c r="B900" s="172" t="s">
        <v>1608</v>
      </c>
      <c r="C900" s="174">
        <f t="shared" si="18"/>
        <v>20</v>
      </c>
      <c r="D900" s="174">
        <v>20</v>
      </c>
      <c r="E900" s="174"/>
      <c r="F900" s="174"/>
      <c r="G900" s="174"/>
      <c r="H900" s="174"/>
    </row>
    <row r="901" spans="1:8">
      <c r="A901" s="172" t="s">
        <v>1609</v>
      </c>
      <c r="B901" s="173" t="s">
        <v>1610</v>
      </c>
      <c r="C901" s="174">
        <f t="shared" si="18"/>
        <v>309</v>
      </c>
      <c r="D901" s="174">
        <f>SUM(D902:D928)</f>
        <v>309</v>
      </c>
      <c r="E901" s="174">
        <f>SUM(E902:E928)</f>
        <v>0</v>
      </c>
      <c r="F901" s="174">
        <f>SUM(F902:F928)</f>
        <v>0</v>
      </c>
      <c r="G901" s="174">
        <f>SUM(G902:G928)</f>
        <v>0</v>
      </c>
      <c r="H901" s="174">
        <f>SUM(H902:H928)</f>
        <v>0</v>
      </c>
    </row>
    <row r="902" spans="1:8">
      <c r="A902" s="172" t="s">
        <v>1611</v>
      </c>
      <c r="B902" s="172" t="s">
        <v>54</v>
      </c>
      <c r="C902" s="174">
        <f t="shared" si="18"/>
        <v>88</v>
      </c>
      <c r="D902" s="174">
        <v>88</v>
      </c>
      <c r="E902" s="174"/>
      <c r="F902" s="174"/>
      <c r="G902" s="174"/>
      <c r="H902" s="174"/>
    </row>
    <row r="903" spans="1:8">
      <c r="A903" s="172" t="s">
        <v>1612</v>
      </c>
      <c r="B903" s="172" t="s">
        <v>56</v>
      </c>
      <c r="C903" s="174">
        <f t="shared" si="18"/>
        <v>0</v>
      </c>
      <c r="D903" s="174"/>
      <c r="E903" s="174"/>
      <c r="F903" s="174"/>
      <c r="G903" s="174"/>
      <c r="H903" s="174"/>
    </row>
    <row r="904" spans="1:8">
      <c r="A904" s="172" t="s">
        <v>1613</v>
      </c>
      <c r="B904" s="172" t="s">
        <v>58</v>
      </c>
      <c r="C904" s="174">
        <f t="shared" si="18"/>
        <v>0</v>
      </c>
      <c r="D904" s="174"/>
      <c r="E904" s="174"/>
      <c r="F904" s="174"/>
      <c r="G904" s="174"/>
      <c r="H904" s="174"/>
    </row>
    <row r="905" spans="1:8">
      <c r="A905" s="172" t="s">
        <v>1614</v>
      </c>
      <c r="B905" s="172" t="s">
        <v>1615</v>
      </c>
      <c r="C905" s="174">
        <f t="shared" si="18"/>
        <v>84</v>
      </c>
      <c r="D905" s="174">
        <v>84</v>
      </c>
      <c r="E905" s="174"/>
      <c r="F905" s="174"/>
      <c r="G905" s="174"/>
      <c r="H905" s="174"/>
    </row>
    <row r="906" spans="1:8">
      <c r="A906" s="172" t="s">
        <v>1616</v>
      </c>
      <c r="B906" s="172" t="s">
        <v>1617</v>
      </c>
      <c r="C906" s="174">
        <f t="shared" si="18"/>
        <v>0</v>
      </c>
      <c r="D906" s="174"/>
      <c r="E906" s="174"/>
      <c r="F906" s="174"/>
      <c r="G906" s="174"/>
      <c r="H906" s="174"/>
    </row>
    <row r="907" spans="1:8">
      <c r="A907" s="172" t="s">
        <v>1618</v>
      </c>
      <c r="B907" s="172" t="s">
        <v>1619</v>
      </c>
      <c r="C907" s="174">
        <f t="shared" si="18"/>
        <v>0</v>
      </c>
      <c r="D907" s="174"/>
      <c r="E907" s="174"/>
      <c r="F907" s="174"/>
      <c r="G907" s="174"/>
      <c r="H907" s="174"/>
    </row>
    <row r="908" spans="1:8">
      <c r="A908" s="172" t="s">
        <v>1620</v>
      </c>
      <c r="B908" s="172" t="s">
        <v>1621</v>
      </c>
      <c r="C908" s="174">
        <f t="shared" si="18"/>
        <v>0</v>
      </c>
      <c r="D908" s="174"/>
      <c r="E908" s="174"/>
      <c r="F908" s="174"/>
      <c r="G908" s="174"/>
      <c r="H908" s="174"/>
    </row>
    <row r="909" spans="1:8">
      <c r="A909" s="172" t="s">
        <v>1622</v>
      </c>
      <c r="B909" s="172" t="s">
        <v>1623</v>
      </c>
      <c r="C909" s="174">
        <f t="shared" si="18"/>
        <v>20</v>
      </c>
      <c r="D909" s="174">
        <v>20</v>
      </c>
      <c r="E909" s="174"/>
      <c r="F909" s="174"/>
      <c r="G909" s="174"/>
      <c r="H909" s="174"/>
    </row>
    <row r="910" spans="1:8">
      <c r="A910" s="172" t="s">
        <v>1624</v>
      </c>
      <c r="B910" s="172" t="s">
        <v>1625</v>
      </c>
      <c r="C910" s="174">
        <f t="shared" si="18"/>
        <v>10</v>
      </c>
      <c r="D910" s="174">
        <v>10</v>
      </c>
      <c r="E910" s="174"/>
      <c r="F910" s="174"/>
      <c r="G910" s="174"/>
      <c r="H910" s="174"/>
    </row>
    <row r="911" spans="1:8">
      <c r="A911" s="172" t="s">
        <v>1626</v>
      </c>
      <c r="B911" s="172" t="s">
        <v>1627</v>
      </c>
      <c r="C911" s="174">
        <f t="shared" si="18"/>
        <v>0</v>
      </c>
      <c r="D911" s="174"/>
      <c r="E911" s="174"/>
      <c r="F911" s="174"/>
      <c r="G911" s="174"/>
      <c r="H911" s="174"/>
    </row>
    <row r="912" spans="1:8">
      <c r="A912" s="172" t="s">
        <v>1628</v>
      </c>
      <c r="B912" s="172" t="s">
        <v>1629</v>
      </c>
      <c r="C912" s="174">
        <f t="shared" si="18"/>
        <v>30</v>
      </c>
      <c r="D912" s="174">
        <v>30</v>
      </c>
      <c r="E912" s="174"/>
      <c r="F912" s="174"/>
      <c r="G912" s="174"/>
      <c r="H912" s="174"/>
    </row>
    <row r="913" spans="1:8">
      <c r="A913" s="172" t="s">
        <v>1630</v>
      </c>
      <c r="B913" s="172" t="s">
        <v>1631</v>
      </c>
      <c r="C913" s="174">
        <f t="shared" si="18"/>
        <v>4</v>
      </c>
      <c r="D913" s="174">
        <v>4</v>
      </c>
      <c r="E913" s="174"/>
      <c r="F913" s="174"/>
      <c r="G913" s="174"/>
      <c r="H913" s="174"/>
    </row>
    <row r="914" spans="1:8">
      <c r="A914" s="172" t="s">
        <v>1632</v>
      </c>
      <c r="B914" s="172" t="s">
        <v>1633</v>
      </c>
      <c r="C914" s="174">
        <f t="shared" si="18"/>
        <v>0</v>
      </c>
      <c r="D914" s="174"/>
      <c r="E914" s="174"/>
      <c r="F914" s="174"/>
      <c r="G914" s="174"/>
      <c r="H914" s="174"/>
    </row>
    <row r="915" spans="1:8">
      <c r="A915" s="172" t="s">
        <v>1634</v>
      </c>
      <c r="B915" s="172" t="s">
        <v>1635</v>
      </c>
      <c r="C915" s="174">
        <f t="shared" si="18"/>
        <v>53</v>
      </c>
      <c r="D915" s="174">
        <v>53</v>
      </c>
      <c r="E915" s="174"/>
      <c r="F915" s="174"/>
      <c r="G915" s="174"/>
      <c r="H915" s="174"/>
    </row>
    <row r="916" spans="1:8">
      <c r="A916" s="172" t="s">
        <v>1636</v>
      </c>
      <c r="B916" s="172" t="s">
        <v>1637</v>
      </c>
      <c r="C916" s="174">
        <f t="shared" si="18"/>
        <v>0</v>
      </c>
      <c r="D916" s="174"/>
      <c r="E916" s="174"/>
      <c r="F916" s="174"/>
      <c r="G916" s="174"/>
      <c r="H916" s="174"/>
    </row>
    <row r="917" spans="1:8">
      <c r="A917" s="172" t="s">
        <v>1638</v>
      </c>
      <c r="B917" s="172" t="s">
        <v>1639</v>
      </c>
      <c r="C917" s="174">
        <f t="shared" si="18"/>
        <v>0</v>
      </c>
      <c r="D917" s="174"/>
      <c r="E917" s="174"/>
      <c r="F917" s="174"/>
      <c r="G917" s="174"/>
      <c r="H917" s="174"/>
    </row>
    <row r="918" spans="1:8">
      <c r="A918" s="172" t="s">
        <v>1640</v>
      </c>
      <c r="B918" s="172" t="s">
        <v>1641</v>
      </c>
      <c r="C918" s="174">
        <f t="shared" si="18"/>
        <v>0</v>
      </c>
      <c r="D918" s="174"/>
      <c r="E918" s="174"/>
      <c r="F918" s="174"/>
      <c r="G918" s="174"/>
      <c r="H918" s="174"/>
    </row>
    <row r="919" spans="1:8">
      <c r="A919" s="172" t="s">
        <v>1642</v>
      </c>
      <c r="B919" s="172" t="s">
        <v>1643</v>
      </c>
      <c r="C919" s="174">
        <f t="shared" si="18"/>
        <v>0</v>
      </c>
      <c r="D919" s="174"/>
      <c r="E919" s="174"/>
      <c r="F919" s="174"/>
      <c r="G919" s="174"/>
      <c r="H919" s="174"/>
    </row>
    <row r="920" spans="1:8">
      <c r="A920" s="172" t="s">
        <v>1644</v>
      </c>
      <c r="B920" s="172" t="s">
        <v>1645</v>
      </c>
      <c r="C920" s="174">
        <f t="shared" si="18"/>
        <v>0</v>
      </c>
      <c r="D920" s="174"/>
      <c r="E920" s="174"/>
      <c r="F920" s="174"/>
      <c r="G920" s="174"/>
      <c r="H920" s="174"/>
    </row>
    <row r="921" spans="1:8">
      <c r="A921" s="172" t="s">
        <v>1646</v>
      </c>
      <c r="B921" s="172" t="s">
        <v>1647</v>
      </c>
      <c r="C921" s="174">
        <f t="shared" si="18"/>
        <v>0</v>
      </c>
      <c r="D921" s="174"/>
      <c r="E921" s="174"/>
      <c r="F921" s="174"/>
      <c r="G921" s="174"/>
      <c r="H921" s="174"/>
    </row>
    <row r="922" spans="1:8">
      <c r="A922" s="172" t="s">
        <v>1648</v>
      </c>
      <c r="B922" s="172" t="s">
        <v>1649</v>
      </c>
      <c r="C922" s="174">
        <f t="shared" si="18"/>
        <v>0</v>
      </c>
      <c r="D922" s="174"/>
      <c r="E922" s="174"/>
      <c r="F922" s="174"/>
      <c r="G922" s="174"/>
      <c r="H922" s="174"/>
    </row>
    <row r="923" spans="1:8">
      <c r="A923" s="172" t="s">
        <v>1650</v>
      </c>
      <c r="B923" s="172" t="s">
        <v>1592</v>
      </c>
      <c r="C923" s="174">
        <f t="shared" si="18"/>
        <v>0</v>
      </c>
      <c r="D923" s="174"/>
      <c r="E923" s="174"/>
      <c r="F923" s="174"/>
      <c r="G923" s="174"/>
      <c r="H923" s="174"/>
    </row>
    <row r="924" spans="1:8">
      <c r="A924" s="172" t="s">
        <v>1651</v>
      </c>
      <c r="B924" s="172" t="s">
        <v>1652</v>
      </c>
      <c r="C924" s="174">
        <f t="shared" si="18"/>
        <v>0</v>
      </c>
      <c r="D924" s="174"/>
      <c r="E924" s="174"/>
      <c r="F924" s="174"/>
      <c r="G924" s="174"/>
      <c r="H924" s="174"/>
    </row>
    <row r="925" spans="1:8">
      <c r="A925" s="172" t="s">
        <v>1653</v>
      </c>
      <c r="B925" s="172" t="s">
        <v>1654</v>
      </c>
      <c r="C925" s="174">
        <f t="shared" si="18"/>
        <v>0</v>
      </c>
      <c r="D925" s="174"/>
      <c r="E925" s="174"/>
      <c r="F925" s="174"/>
      <c r="G925" s="174"/>
      <c r="H925" s="174"/>
    </row>
    <row r="926" spans="1:8">
      <c r="A926" s="172" t="s">
        <v>1655</v>
      </c>
      <c r="B926" s="172" t="s">
        <v>1656</v>
      </c>
      <c r="C926" s="174">
        <f t="shared" si="18"/>
        <v>0</v>
      </c>
      <c r="D926" s="174"/>
      <c r="E926" s="174"/>
      <c r="F926" s="174"/>
      <c r="G926" s="174"/>
      <c r="H926" s="174"/>
    </row>
    <row r="927" spans="1:8">
      <c r="A927" s="172" t="s">
        <v>1657</v>
      </c>
      <c r="B927" s="172" t="s">
        <v>1658</v>
      </c>
      <c r="C927" s="174">
        <f t="shared" si="18"/>
        <v>0</v>
      </c>
      <c r="D927" s="174"/>
      <c r="E927" s="174"/>
      <c r="F927" s="174"/>
      <c r="G927" s="174"/>
      <c r="H927" s="174"/>
    </row>
    <row r="928" spans="1:8">
      <c r="A928" s="172" t="s">
        <v>1659</v>
      </c>
      <c r="B928" s="172" t="s">
        <v>1660</v>
      </c>
      <c r="C928" s="174">
        <f t="shared" si="18"/>
        <v>20</v>
      </c>
      <c r="D928" s="174">
        <v>20</v>
      </c>
      <c r="E928" s="174"/>
      <c r="F928" s="174"/>
      <c r="G928" s="174"/>
      <c r="H928" s="174"/>
    </row>
    <row r="929" spans="1:8">
      <c r="A929" s="172" t="s">
        <v>1661</v>
      </c>
      <c r="B929" s="173" t="s">
        <v>1662</v>
      </c>
      <c r="C929" s="174">
        <f t="shared" si="18"/>
        <v>3232</v>
      </c>
      <c r="D929" s="174">
        <f>SUM(D930:D939)</f>
        <v>249</v>
      </c>
      <c r="E929" s="174">
        <f>SUM(E930:E939)</f>
        <v>0</v>
      </c>
      <c r="F929" s="174">
        <f>SUM(F930:F939)</f>
        <v>0</v>
      </c>
      <c r="G929" s="174">
        <f>SUM(G930:G939)</f>
        <v>0</v>
      </c>
      <c r="H929" s="174">
        <f>SUM(H930:H939)</f>
        <v>2983</v>
      </c>
    </row>
    <row r="930" spans="1:8">
      <c r="A930" s="172" t="s">
        <v>1663</v>
      </c>
      <c r="B930" s="172" t="s">
        <v>54</v>
      </c>
      <c r="C930" s="174">
        <f t="shared" si="18"/>
        <v>114</v>
      </c>
      <c r="D930" s="174">
        <v>114</v>
      </c>
      <c r="E930" s="174"/>
      <c r="F930" s="174"/>
      <c r="G930" s="174"/>
      <c r="H930" s="174"/>
    </row>
    <row r="931" spans="1:8">
      <c r="A931" s="172" t="s">
        <v>1664</v>
      </c>
      <c r="B931" s="172" t="s">
        <v>56</v>
      </c>
      <c r="C931" s="174">
        <f t="shared" si="18"/>
        <v>10</v>
      </c>
      <c r="D931" s="174">
        <v>10</v>
      </c>
      <c r="E931" s="174"/>
      <c r="F931" s="174"/>
      <c r="G931" s="174"/>
      <c r="H931" s="174"/>
    </row>
    <row r="932" spans="1:8">
      <c r="A932" s="172" t="s">
        <v>1665</v>
      </c>
      <c r="B932" s="172" t="s">
        <v>58</v>
      </c>
      <c r="C932" s="174">
        <f t="shared" si="18"/>
        <v>0</v>
      </c>
      <c r="D932" s="174"/>
      <c r="E932" s="174"/>
      <c r="F932" s="174"/>
      <c r="G932" s="174"/>
      <c r="H932" s="174"/>
    </row>
    <row r="933" spans="1:8">
      <c r="A933" s="172" t="s">
        <v>1666</v>
      </c>
      <c r="B933" s="172" t="s">
        <v>1667</v>
      </c>
      <c r="C933" s="174">
        <f t="shared" si="18"/>
        <v>0</v>
      </c>
      <c r="D933" s="174"/>
      <c r="E933" s="174"/>
      <c r="F933" s="174"/>
      <c r="G933" s="174"/>
      <c r="H933" s="174"/>
    </row>
    <row r="934" spans="1:8">
      <c r="A934" s="172" t="s">
        <v>1668</v>
      </c>
      <c r="B934" s="172" t="s">
        <v>1669</v>
      </c>
      <c r="C934" s="174">
        <f t="shared" si="18"/>
        <v>0</v>
      </c>
      <c r="D934" s="174"/>
      <c r="E934" s="174"/>
      <c r="F934" s="174"/>
      <c r="G934" s="174"/>
      <c r="H934" s="174"/>
    </row>
    <row r="935" spans="1:8">
      <c r="A935" s="172" t="s">
        <v>1670</v>
      </c>
      <c r="B935" s="172" t="s">
        <v>1671</v>
      </c>
      <c r="C935" s="174">
        <f t="shared" si="18"/>
        <v>0</v>
      </c>
      <c r="D935" s="174"/>
      <c r="E935" s="174"/>
      <c r="F935" s="174"/>
      <c r="G935" s="174"/>
      <c r="H935" s="174"/>
    </row>
    <row r="936" spans="1:8">
      <c r="A936" s="172" t="s">
        <v>1672</v>
      </c>
      <c r="B936" s="172" t="s">
        <v>1673</v>
      </c>
      <c r="C936" s="174">
        <f t="shared" si="18"/>
        <v>0</v>
      </c>
      <c r="D936" s="174"/>
      <c r="E936" s="174"/>
      <c r="F936" s="174"/>
      <c r="G936" s="174"/>
      <c r="H936" s="174"/>
    </row>
    <row r="937" spans="1:8">
      <c r="A937" s="172" t="s">
        <v>1674</v>
      </c>
      <c r="B937" s="172" t="s">
        <v>1675</v>
      </c>
      <c r="C937" s="174">
        <f t="shared" si="18"/>
        <v>0</v>
      </c>
      <c r="D937" s="174"/>
      <c r="E937" s="174"/>
      <c r="F937" s="174"/>
      <c r="G937" s="174"/>
      <c r="H937" s="174"/>
    </row>
    <row r="938" spans="1:8">
      <c r="A938" s="172" t="s">
        <v>1676</v>
      </c>
      <c r="B938" s="172" t="s">
        <v>1677</v>
      </c>
      <c r="C938" s="174">
        <f t="shared" si="18"/>
        <v>28</v>
      </c>
      <c r="D938" s="174">
        <v>28</v>
      </c>
      <c r="E938" s="174"/>
      <c r="F938" s="174"/>
      <c r="G938" s="174"/>
      <c r="H938" s="174"/>
    </row>
    <row r="939" spans="1:8">
      <c r="A939" s="172" t="s">
        <v>1678</v>
      </c>
      <c r="B939" s="172" t="s">
        <v>1679</v>
      </c>
      <c r="C939" s="174">
        <f t="shared" si="18"/>
        <v>3080</v>
      </c>
      <c r="D939" s="174">
        <v>97</v>
      </c>
      <c r="E939" s="174"/>
      <c r="F939" s="174"/>
      <c r="G939" s="174"/>
      <c r="H939" s="174">
        <v>2983</v>
      </c>
    </row>
    <row r="940" spans="1:8">
      <c r="A940" s="172" t="s">
        <v>1680</v>
      </c>
      <c r="B940" s="173" t="s">
        <v>1681</v>
      </c>
      <c r="C940" s="174">
        <f t="shared" si="18"/>
        <v>1541</v>
      </c>
      <c r="D940" s="174">
        <f>SUM(D941:D946)</f>
        <v>1541</v>
      </c>
      <c r="E940" s="174">
        <f>SUM(E941:E946)</f>
        <v>0</v>
      </c>
      <c r="F940" s="174">
        <f>SUM(F941:F946)</f>
        <v>0</v>
      </c>
      <c r="G940" s="174">
        <f>SUM(G941:G946)</f>
        <v>0</v>
      </c>
      <c r="H940" s="174">
        <f>SUM(H941:H946)</f>
        <v>0</v>
      </c>
    </row>
    <row r="941" spans="1:8">
      <c r="A941" s="172" t="s">
        <v>1682</v>
      </c>
      <c r="B941" s="172" t="s">
        <v>1683</v>
      </c>
      <c r="C941" s="174">
        <f t="shared" si="18"/>
        <v>0</v>
      </c>
      <c r="D941" s="174"/>
      <c r="E941" s="174"/>
      <c r="F941" s="174"/>
      <c r="G941" s="174"/>
      <c r="H941" s="174"/>
    </row>
    <row r="942" spans="1:8">
      <c r="A942" s="172" t="s">
        <v>1684</v>
      </c>
      <c r="B942" s="172" t="s">
        <v>1685</v>
      </c>
      <c r="C942" s="174">
        <f t="shared" si="18"/>
        <v>0</v>
      </c>
      <c r="D942" s="174"/>
      <c r="E942" s="174"/>
      <c r="F942" s="174"/>
      <c r="G942" s="174"/>
      <c r="H942" s="174"/>
    </row>
    <row r="943" spans="1:8">
      <c r="A943" s="172" t="s">
        <v>1686</v>
      </c>
      <c r="B943" s="172" t="s">
        <v>1687</v>
      </c>
      <c r="C943" s="174">
        <f t="shared" si="18"/>
        <v>1485</v>
      </c>
      <c r="D943" s="174">
        <v>1485</v>
      </c>
      <c r="E943" s="174"/>
      <c r="F943" s="174"/>
      <c r="G943" s="174"/>
      <c r="H943" s="174"/>
    </row>
    <row r="944" spans="1:8">
      <c r="A944" s="172" t="s">
        <v>1688</v>
      </c>
      <c r="B944" s="172" t="s">
        <v>1689</v>
      </c>
      <c r="C944" s="174">
        <f t="shared" si="18"/>
        <v>0</v>
      </c>
      <c r="D944" s="174"/>
      <c r="E944" s="174"/>
      <c r="F944" s="174"/>
      <c r="G944" s="174"/>
      <c r="H944" s="174"/>
    </row>
    <row r="945" spans="1:8">
      <c r="A945" s="172" t="s">
        <v>1690</v>
      </c>
      <c r="B945" s="172" t="s">
        <v>1691</v>
      </c>
      <c r="C945" s="174">
        <f t="shared" si="18"/>
        <v>56</v>
      </c>
      <c r="D945" s="174">
        <v>56</v>
      </c>
      <c r="E945" s="174"/>
      <c r="F945" s="174"/>
      <c r="G945" s="174"/>
      <c r="H945" s="174"/>
    </row>
    <row r="946" spans="1:8">
      <c r="A946" s="172" t="s">
        <v>1692</v>
      </c>
      <c r="B946" s="172" t="s">
        <v>1693</v>
      </c>
      <c r="C946" s="174">
        <f t="shared" si="18"/>
        <v>0</v>
      </c>
      <c r="D946" s="174"/>
      <c r="E946" s="174"/>
      <c r="F946" s="174"/>
      <c r="G946" s="174"/>
      <c r="H946" s="174"/>
    </row>
    <row r="947" spans="1:8">
      <c r="A947" s="172" t="s">
        <v>1694</v>
      </c>
      <c r="B947" s="173" t="s">
        <v>1695</v>
      </c>
      <c r="C947" s="174">
        <f t="shared" si="18"/>
        <v>161</v>
      </c>
      <c r="D947" s="174">
        <f>SUM(D948:D953)</f>
        <v>156</v>
      </c>
      <c r="E947" s="174">
        <f>SUM(E948:E953)</f>
        <v>0</v>
      </c>
      <c r="F947" s="174">
        <f>SUM(F948:F953)</f>
        <v>0</v>
      </c>
      <c r="G947" s="174">
        <f>SUM(G948:G953)</f>
        <v>5</v>
      </c>
      <c r="H947" s="174">
        <f>SUM(H948:H953)</f>
        <v>0</v>
      </c>
    </row>
    <row r="948" spans="1:8">
      <c r="A948" s="172" t="s">
        <v>1696</v>
      </c>
      <c r="B948" s="172" t="s">
        <v>1697</v>
      </c>
      <c r="C948" s="174">
        <f t="shared" si="18"/>
        <v>0</v>
      </c>
      <c r="D948" s="174"/>
      <c r="E948" s="174"/>
      <c r="F948" s="174"/>
      <c r="G948" s="174"/>
      <c r="H948" s="174"/>
    </row>
    <row r="949" spans="1:8">
      <c r="A949" s="172" t="s">
        <v>1698</v>
      </c>
      <c r="B949" s="172" t="s">
        <v>1699</v>
      </c>
      <c r="C949" s="174">
        <f t="shared" si="18"/>
        <v>0</v>
      </c>
      <c r="D949" s="174"/>
      <c r="E949" s="174"/>
      <c r="F949" s="174"/>
      <c r="G949" s="174"/>
      <c r="H949" s="174"/>
    </row>
    <row r="950" spans="1:8">
      <c r="A950" s="172" t="s">
        <v>1700</v>
      </c>
      <c r="B950" s="172" t="s">
        <v>1701</v>
      </c>
      <c r="C950" s="174">
        <f t="shared" si="18"/>
        <v>150</v>
      </c>
      <c r="D950" s="174">
        <v>150</v>
      </c>
      <c r="E950" s="174"/>
      <c r="F950" s="174"/>
      <c r="G950" s="174"/>
      <c r="H950" s="174"/>
    </row>
    <row r="951" spans="1:8">
      <c r="A951" s="172" t="s">
        <v>1702</v>
      </c>
      <c r="B951" s="172" t="s">
        <v>1703</v>
      </c>
      <c r="C951" s="174">
        <f t="shared" si="18"/>
        <v>6</v>
      </c>
      <c r="D951" s="174">
        <v>6</v>
      </c>
      <c r="E951" s="174"/>
      <c r="F951" s="174"/>
      <c r="G951" s="174"/>
      <c r="H951" s="174"/>
    </row>
    <row r="952" spans="1:8">
      <c r="A952" s="172" t="s">
        <v>1704</v>
      </c>
      <c r="B952" s="172" t="s">
        <v>1705</v>
      </c>
      <c r="C952" s="174">
        <f t="shared" si="18"/>
        <v>0</v>
      </c>
      <c r="D952" s="174"/>
      <c r="E952" s="174"/>
      <c r="F952" s="174"/>
      <c r="G952" s="174"/>
      <c r="H952" s="174"/>
    </row>
    <row r="953" spans="1:8">
      <c r="A953" s="172" t="s">
        <v>1706</v>
      </c>
      <c r="B953" s="172" t="s">
        <v>1707</v>
      </c>
      <c r="C953" s="174">
        <f t="shared" si="18"/>
        <v>5</v>
      </c>
      <c r="D953" s="174"/>
      <c r="E953" s="174"/>
      <c r="F953" s="174"/>
      <c r="G953" s="174">
        <v>5</v>
      </c>
      <c r="H953" s="174"/>
    </row>
    <row r="954" spans="1:8">
      <c r="A954" s="172" t="s">
        <v>1708</v>
      </c>
      <c r="B954" s="173" t="s">
        <v>1709</v>
      </c>
      <c r="C954" s="174">
        <f t="shared" si="18"/>
        <v>0</v>
      </c>
      <c r="D954" s="174">
        <f>SUM(D955:D956)</f>
        <v>0</v>
      </c>
      <c r="E954" s="174">
        <f>SUM(E955:E956)</f>
        <v>0</v>
      </c>
      <c r="F954" s="174">
        <f>SUM(F955:F956)</f>
        <v>0</v>
      </c>
      <c r="G954" s="174">
        <f>SUM(G955:G956)</f>
        <v>0</v>
      </c>
      <c r="H954" s="174">
        <f>SUM(H955:H956)</f>
        <v>0</v>
      </c>
    </row>
    <row r="955" spans="1:8">
      <c r="A955" s="172" t="s">
        <v>1710</v>
      </c>
      <c r="B955" s="172" t="s">
        <v>1711</v>
      </c>
      <c r="C955" s="174">
        <f t="shared" si="18"/>
        <v>0</v>
      </c>
      <c r="D955" s="174"/>
      <c r="E955" s="174"/>
      <c r="F955" s="174"/>
      <c r="G955" s="174"/>
      <c r="H955" s="174"/>
    </row>
    <row r="956" spans="1:8">
      <c r="A956" s="172">
        <v>2130999</v>
      </c>
      <c r="B956" s="172" t="s">
        <v>1712</v>
      </c>
      <c r="C956" s="174">
        <f t="shared" si="18"/>
        <v>0</v>
      </c>
      <c r="D956" s="174"/>
      <c r="E956" s="174"/>
      <c r="F956" s="174"/>
      <c r="G956" s="174"/>
      <c r="H956" s="174"/>
    </row>
    <row r="957" spans="1:8">
      <c r="A957" s="172" t="s">
        <v>1713</v>
      </c>
      <c r="B957" s="173" t="s">
        <v>1714</v>
      </c>
      <c r="C957" s="174">
        <f t="shared" ref="C957:C1020" si="19">D957+E957+F957+G957+H957</f>
        <v>0</v>
      </c>
      <c r="D957" s="174">
        <f>SUM(D958:D959)</f>
        <v>0</v>
      </c>
      <c r="E957" s="174">
        <f>SUM(E958:E959)</f>
        <v>0</v>
      </c>
      <c r="F957" s="174">
        <f>SUM(F958:F959)</f>
        <v>0</v>
      </c>
      <c r="G957" s="174">
        <f>SUM(G958:G959)</f>
        <v>0</v>
      </c>
      <c r="H957" s="174">
        <f>SUM(H958:H959)</f>
        <v>0</v>
      </c>
    </row>
    <row r="958" spans="1:8">
      <c r="A958" s="172" t="s">
        <v>1715</v>
      </c>
      <c r="B958" s="172" t="s">
        <v>1716</v>
      </c>
      <c r="C958" s="174">
        <f t="shared" si="19"/>
        <v>0</v>
      </c>
      <c r="D958" s="174"/>
      <c r="E958" s="174"/>
      <c r="F958" s="174"/>
      <c r="G958" s="174"/>
      <c r="H958" s="174"/>
    </row>
    <row r="959" s="163" customFormat="1" spans="1:8">
      <c r="A959" s="176" t="s">
        <v>1717</v>
      </c>
      <c r="B959" s="176" t="s">
        <v>1718</v>
      </c>
      <c r="C959" s="174">
        <f t="shared" si="19"/>
        <v>0</v>
      </c>
      <c r="D959" s="175"/>
      <c r="E959" s="175"/>
      <c r="F959" s="175"/>
      <c r="G959" s="175"/>
      <c r="H959" s="175"/>
    </row>
    <row r="960" spans="1:8">
      <c r="A960" s="172" t="s">
        <v>1719</v>
      </c>
      <c r="B960" s="173" t="s">
        <v>1720</v>
      </c>
      <c r="C960" s="174">
        <f t="shared" si="19"/>
        <v>918</v>
      </c>
      <c r="D960" s="174">
        <f>D961+D984+D994+D1004+D1009+D1016+D1021</f>
        <v>623</v>
      </c>
      <c r="E960" s="174">
        <f>E961+E984+E994+E1004+E1009+E1016+E1021</f>
        <v>0</v>
      </c>
      <c r="F960" s="174">
        <f>F961+F984+F994+F1004+F1009+F1016+F1021</f>
        <v>0</v>
      </c>
      <c r="G960" s="174">
        <f>G961+G984+G994+G1004+G1009+G1016+G1021</f>
        <v>0</v>
      </c>
      <c r="H960" s="174">
        <f>H961+H984+H994+H1004+H1009+H1016+H1021</f>
        <v>295</v>
      </c>
    </row>
    <row r="961" spans="1:8">
      <c r="A961" s="172" t="s">
        <v>1721</v>
      </c>
      <c r="B961" s="173" t="s">
        <v>1722</v>
      </c>
      <c r="C961" s="174">
        <f t="shared" si="19"/>
        <v>834</v>
      </c>
      <c r="D961" s="174">
        <f>SUM(D962:D983)</f>
        <v>539</v>
      </c>
      <c r="E961" s="174">
        <f>SUM(E962:E983)</f>
        <v>0</v>
      </c>
      <c r="F961" s="174">
        <f>SUM(F962:F983)</f>
        <v>0</v>
      </c>
      <c r="G961" s="174">
        <f>SUM(G962:G983)</f>
        <v>0</v>
      </c>
      <c r="H961" s="174">
        <f>SUM(H962:H983)</f>
        <v>295</v>
      </c>
    </row>
    <row r="962" spans="1:8">
      <c r="A962" s="172" t="s">
        <v>1723</v>
      </c>
      <c r="B962" s="172" t="s">
        <v>54</v>
      </c>
      <c r="C962" s="174">
        <f t="shared" si="19"/>
        <v>133</v>
      </c>
      <c r="D962" s="174">
        <v>133</v>
      </c>
      <c r="E962" s="174"/>
      <c r="F962" s="174"/>
      <c r="G962" s="174"/>
      <c r="H962" s="174"/>
    </row>
    <row r="963" spans="1:8">
      <c r="A963" s="172" t="s">
        <v>1724</v>
      </c>
      <c r="B963" s="172" t="s">
        <v>56</v>
      </c>
      <c r="C963" s="174">
        <f t="shared" si="19"/>
        <v>0</v>
      </c>
      <c r="D963" s="174"/>
      <c r="E963" s="174"/>
      <c r="F963" s="174"/>
      <c r="G963" s="174"/>
      <c r="H963" s="174"/>
    </row>
    <row r="964" spans="1:8">
      <c r="A964" s="172" t="s">
        <v>1725</v>
      </c>
      <c r="B964" s="172" t="s">
        <v>58</v>
      </c>
      <c r="C964" s="174">
        <f t="shared" si="19"/>
        <v>0</v>
      </c>
      <c r="D964" s="174"/>
      <c r="E964" s="174"/>
      <c r="F964" s="174"/>
      <c r="G964" s="174"/>
      <c r="H964" s="174"/>
    </row>
    <row r="965" spans="1:8">
      <c r="A965" s="172" t="s">
        <v>1726</v>
      </c>
      <c r="B965" s="172" t="s">
        <v>1727</v>
      </c>
      <c r="C965" s="174">
        <f t="shared" si="19"/>
        <v>72</v>
      </c>
      <c r="D965" s="174">
        <v>72</v>
      </c>
      <c r="E965" s="174"/>
      <c r="F965" s="174"/>
      <c r="G965" s="174"/>
      <c r="H965" s="174"/>
    </row>
    <row r="966" spans="1:8">
      <c r="A966" s="172" t="s">
        <v>1728</v>
      </c>
      <c r="B966" s="172" t="s">
        <v>1729</v>
      </c>
      <c r="C966" s="174">
        <f t="shared" si="19"/>
        <v>395</v>
      </c>
      <c r="D966" s="174">
        <v>245</v>
      </c>
      <c r="E966" s="174"/>
      <c r="F966" s="174"/>
      <c r="G966" s="174"/>
      <c r="H966" s="174">
        <v>150</v>
      </c>
    </row>
    <row r="967" spans="1:8">
      <c r="A967" s="172" t="s">
        <v>1730</v>
      </c>
      <c r="B967" s="172" t="s">
        <v>1731</v>
      </c>
      <c r="C967" s="174">
        <f t="shared" si="19"/>
        <v>0</v>
      </c>
      <c r="D967" s="174"/>
      <c r="E967" s="174"/>
      <c r="F967" s="174"/>
      <c r="G967" s="174"/>
      <c r="H967" s="174"/>
    </row>
    <row r="968" spans="1:8">
      <c r="A968" s="172" t="s">
        <v>1732</v>
      </c>
      <c r="B968" s="172" t="s">
        <v>1733</v>
      </c>
      <c r="C968" s="174">
        <f t="shared" si="19"/>
        <v>145</v>
      </c>
      <c r="D968" s="174"/>
      <c r="E968" s="174"/>
      <c r="F968" s="174"/>
      <c r="G968" s="174"/>
      <c r="H968" s="174">
        <v>145</v>
      </c>
    </row>
    <row r="969" spans="1:8">
      <c r="A969" s="172" t="s">
        <v>1734</v>
      </c>
      <c r="B969" s="172" t="s">
        <v>1735</v>
      </c>
      <c r="C969" s="174">
        <f t="shared" si="19"/>
        <v>0</v>
      </c>
      <c r="D969" s="174"/>
      <c r="E969" s="174"/>
      <c r="F969" s="174"/>
      <c r="G969" s="174"/>
      <c r="H969" s="174"/>
    </row>
    <row r="970" spans="1:8">
      <c r="A970" s="172" t="s">
        <v>1736</v>
      </c>
      <c r="B970" s="172" t="s">
        <v>1737</v>
      </c>
      <c r="C970" s="174">
        <f t="shared" si="19"/>
        <v>89</v>
      </c>
      <c r="D970" s="174">
        <v>89</v>
      </c>
      <c r="E970" s="174"/>
      <c r="F970" s="174"/>
      <c r="G970" s="174"/>
      <c r="H970" s="174"/>
    </row>
    <row r="971" spans="1:8">
      <c r="A971" s="172" t="s">
        <v>1738</v>
      </c>
      <c r="B971" s="172" t="s">
        <v>1739</v>
      </c>
      <c r="C971" s="174">
        <f t="shared" si="19"/>
        <v>0</v>
      </c>
      <c r="D971" s="174"/>
      <c r="E971" s="174"/>
      <c r="F971" s="174"/>
      <c r="G971" s="174"/>
      <c r="H971" s="174"/>
    </row>
    <row r="972" spans="1:8">
      <c r="A972" s="172" t="s">
        <v>1740</v>
      </c>
      <c r="B972" s="172" t="s">
        <v>1741</v>
      </c>
      <c r="C972" s="174">
        <f t="shared" si="19"/>
        <v>0</v>
      </c>
      <c r="D972" s="174"/>
      <c r="E972" s="174"/>
      <c r="F972" s="174"/>
      <c r="G972" s="174"/>
      <c r="H972" s="174"/>
    </row>
    <row r="973" spans="1:8">
      <c r="A973" s="172" t="s">
        <v>1742</v>
      </c>
      <c r="B973" s="172" t="s">
        <v>1743</v>
      </c>
      <c r="C973" s="174">
        <f t="shared" si="19"/>
        <v>0</v>
      </c>
      <c r="D973" s="174"/>
      <c r="E973" s="174"/>
      <c r="F973" s="174"/>
      <c r="G973" s="174"/>
      <c r="H973" s="174"/>
    </row>
    <row r="974" spans="1:8">
      <c r="A974" s="172" t="s">
        <v>1744</v>
      </c>
      <c r="B974" s="172" t="s">
        <v>1745</v>
      </c>
      <c r="C974" s="174">
        <f t="shared" si="19"/>
        <v>0</v>
      </c>
      <c r="D974" s="174"/>
      <c r="E974" s="174"/>
      <c r="F974" s="174"/>
      <c r="G974" s="174"/>
      <c r="H974" s="174"/>
    </row>
    <row r="975" spans="1:8">
      <c r="A975" s="172" t="s">
        <v>1746</v>
      </c>
      <c r="B975" s="172" t="s">
        <v>1747</v>
      </c>
      <c r="C975" s="174">
        <f t="shared" si="19"/>
        <v>0</v>
      </c>
      <c r="D975" s="174"/>
      <c r="E975" s="174"/>
      <c r="F975" s="174"/>
      <c r="G975" s="174"/>
      <c r="H975" s="174"/>
    </row>
    <row r="976" spans="1:8">
      <c r="A976" s="172" t="s">
        <v>1748</v>
      </c>
      <c r="B976" s="172" t="s">
        <v>1749</v>
      </c>
      <c r="C976" s="174">
        <f t="shared" si="19"/>
        <v>0</v>
      </c>
      <c r="D976" s="174"/>
      <c r="E976" s="174"/>
      <c r="F976" s="174"/>
      <c r="G976" s="174"/>
      <c r="H976" s="174"/>
    </row>
    <row r="977" spans="1:8">
      <c r="A977" s="172" t="s">
        <v>1750</v>
      </c>
      <c r="B977" s="172" t="s">
        <v>1751</v>
      </c>
      <c r="C977" s="174">
        <f t="shared" si="19"/>
        <v>0</v>
      </c>
      <c r="D977" s="174"/>
      <c r="E977" s="174"/>
      <c r="F977" s="174"/>
      <c r="G977" s="174"/>
      <c r="H977" s="174"/>
    </row>
    <row r="978" spans="1:8">
      <c r="A978" s="172" t="s">
        <v>1752</v>
      </c>
      <c r="B978" s="172" t="s">
        <v>1753</v>
      </c>
      <c r="C978" s="174">
        <f t="shared" si="19"/>
        <v>0</v>
      </c>
      <c r="D978" s="174"/>
      <c r="E978" s="174"/>
      <c r="F978" s="174"/>
      <c r="G978" s="174"/>
      <c r="H978" s="174"/>
    </row>
    <row r="979" spans="1:8">
      <c r="A979" s="172" t="s">
        <v>1754</v>
      </c>
      <c r="B979" s="172" t="s">
        <v>1755</v>
      </c>
      <c r="C979" s="174">
        <f t="shared" si="19"/>
        <v>0</v>
      </c>
      <c r="D979" s="174"/>
      <c r="E979" s="174"/>
      <c r="F979" s="174"/>
      <c r="G979" s="174"/>
      <c r="H979" s="174"/>
    </row>
    <row r="980" spans="1:8">
      <c r="A980" s="172" t="s">
        <v>1756</v>
      </c>
      <c r="B980" s="172" t="s">
        <v>1757</v>
      </c>
      <c r="C980" s="174">
        <f t="shared" si="19"/>
        <v>0</v>
      </c>
      <c r="D980" s="174"/>
      <c r="E980" s="174"/>
      <c r="F980" s="174"/>
      <c r="G980" s="174"/>
      <c r="H980" s="174"/>
    </row>
    <row r="981" spans="1:8">
      <c r="A981" s="172" t="s">
        <v>1758</v>
      </c>
      <c r="B981" s="172" t="s">
        <v>1759</v>
      </c>
      <c r="C981" s="174">
        <f t="shared" si="19"/>
        <v>0</v>
      </c>
      <c r="D981" s="174"/>
      <c r="E981" s="174"/>
      <c r="F981" s="174"/>
      <c r="G981" s="174"/>
      <c r="H981" s="174"/>
    </row>
    <row r="982" spans="1:8">
      <c r="A982" s="172" t="s">
        <v>1760</v>
      </c>
      <c r="B982" s="172" t="s">
        <v>1761</v>
      </c>
      <c r="C982" s="174">
        <f t="shared" si="19"/>
        <v>0</v>
      </c>
      <c r="D982" s="174"/>
      <c r="E982" s="174"/>
      <c r="F982" s="174"/>
      <c r="G982" s="174"/>
      <c r="H982" s="174"/>
    </row>
    <row r="983" spans="1:8">
      <c r="A983" s="172" t="s">
        <v>1762</v>
      </c>
      <c r="B983" s="172" t="s">
        <v>1763</v>
      </c>
      <c r="C983" s="174">
        <f t="shared" si="19"/>
        <v>0</v>
      </c>
      <c r="D983" s="174"/>
      <c r="E983" s="174"/>
      <c r="F983" s="174"/>
      <c r="G983" s="174"/>
      <c r="H983" s="174"/>
    </row>
    <row r="984" spans="1:8">
      <c r="A984" s="172" t="s">
        <v>1764</v>
      </c>
      <c r="B984" s="173" t="s">
        <v>1765</v>
      </c>
      <c r="C984" s="174">
        <f t="shared" si="19"/>
        <v>84</v>
      </c>
      <c r="D984" s="174">
        <f>SUM(D985:D993)</f>
        <v>84</v>
      </c>
      <c r="E984" s="174">
        <f>SUM(E985:E993)</f>
        <v>0</v>
      </c>
      <c r="F984" s="174">
        <f>SUM(F985:F993)</f>
        <v>0</v>
      </c>
      <c r="G984" s="174">
        <f>SUM(G985:G993)</f>
        <v>0</v>
      </c>
      <c r="H984" s="174">
        <f>SUM(H985:H993)</f>
        <v>0</v>
      </c>
    </row>
    <row r="985" spans="1:8">
      <c r="A985" s="172" t="s">
        <v>1766</v>
      </c>
      <c r="B985" s="172" t="s">
        <v>54</v>
      </c>
      <c r="C985" s="174">
        <f t="shared" si="19"/>
        <v>0</v>
      </c>
      <c r="D985" s="174"/>
      <c r="E985" s="174"/>
      <c r="F985" s="174"/>
      <c r="G985" s="174"/>
      <c r="H985" s="174"/>
    </row>
    <row r="986" spans="1:8">
      <c r="A986" s="172" t="s">
        <v>1767</v>
      </c>
      <c r="B986" s="172" t="s">
        <v>56</v>
      </c>
      <c r="C986" s="174">
        <f t="shared" si="19"/>
        <v>0</v>
      </c>
      <c r="D986" s="174"/>
      <c r="E986" s="174"/>
      <c r="F986" s="174"/>
      <c r="G986" s="174"/>
      <c r="H986" s="174"/>
    </row>
    <row r="987" spans="1:8">
      <c r="A987" s="172" t="s">
        <v>1768</v>
      </c>
      <c r="B987" s="172" t="s">
        <v>58</v>
      </c>
      <c r="C987" s="174">
        <f t="shared" si="19"/>
        <v>0</v>
      </c>
      <c r="D987" s="174"/>
      <c r="E987" s="174"/>
      <c r="F987" s="174"/>
      <c r="G987" s="174"/>
      <c r="H987" s="174"/>
    </row>
    <row r="988" spans="1:8">
      <c r="A988" s="172" t="s">
        <v>1769</v>
      </c>
      <c r="B988" s="172" t="s">
        <v>1770</v>
      </c>
      <c r="C988" s="174">
        <f t="shared" si="19"/>
        <v>0</v>
      </c>
      <c r="D988" s="174"/>
      <c r="E988" s="174"/>
      <c r="F988" s="174"/>
      <c r="G988" s="174"/>
      <c r="H988" s="174"/>
    </row>
    <row r="989" spans="1:8">
      <c r="A989" s="172" t="s">
        <v>1771</v>
      </c>
      <c r="B989" s="172" t="s">
        <v>1772</v>
      </c>
      <c r="C989" s="174">
        <f t="shared" si="19"/>
        <v>84</v>
      </c>
      <c r="D989" s="174">
        <v>84</v>
      </c>
      <c r="E989" s="174"/>
      <c r="F989" s="174"/>
      <c r="G989" s="174"/>
      <c r="H989" s="174"/>
    </row>
    <row r="990" spans="1:8">
      <c r="A990" s="172" t="s">
        <v>1773</v>
      </c>
      <c r="B990" s="172" t="s">
        <v>1774</v>
      </c>
      <c r="C990" s="174">
        <f t="shared" si="19"/>
        <v>0</v>
      </c>
      <c r="D990" s="174"/>
      <c r="E990" s="174"/>
      <c r="F990" s="174"/>
      <c r="G990" s="174"/>
      <c r="H990" s="174"/>
    </row>
    <row r="991" spans="1:8">
      <c r="A991" s="172" t="s">
        <v>1775</v>
      </c>
      <c r="B991" s="172" t="s">
        <v>1776</v>
      </c>
      <c r="C991" s="174">
        <f t="shared" si="19"/>
        <v>0</v>
      </c>
      <c r="D991" s="174"/>
      <c r="E991" s="174"/>
      <c r="F991" s="174"/>
      <c r="G991" s="174"/>
      <c r="H991" s="174"/>
    </row>
    <row r="992" spans="1:8">
      <c r="A992" s="172" t="s">
        <v>1777</v>
      </c>
      <c r="B992" s="172" t="s">
        <v>1778</v>
      </c>
      <c r="C992" s="174">
        <f t="shared" si="19"/>
        <v>0</v>
      </c>
      <c r="D992" s="174"/>
      <c r="E992" s="174"/>
      <c r="F992" s="174"/>
      <c r="G992" s="174"/>
      <c r="H992" s="174"/>
    </row>
    <row r="993" spans="1:8">
      <c r="A993" s="172" t="s">
        <v>1779</v>
      </c>
      <c r="B993" s="172" t="s">
        <v>1780</v>
      </c>
      <c r="C993" s="174">
        <f t="shared" si="19"/>
        <v>0</v>
      </c>
      <c r="D993" s="174"/>
      <c r="E993" s="174"/>
      <c r="F993" s="174"/>
      <c r="G993" s="174"/>
      <c r="H993" s="174"/>
    </row>
    <row r="994" spans="1:8">
      <c r="A994" s="172" t="s">
        <v>1781</v>
      </c>
      <c r="B994" s="173" t="s">
        <v>1782</v>
      </c>
      <c r="C994" s="174">
        <f t="shared" si="19"/>
        <v>0</v>
      </c>
      <c r="D994" s="174">
        <f>SUM(D995:D1003)</f>
        <v>0</v>
      </c>
      <c r="E994" s="174">
        <f>SUM(E995:E1003)</f>
        <v>0</v>
      </c>
      <c r="F994" s="174">
        <f>SUM(F995:F1003)</f>
        <v>0</v>
      </c>
      <c r="G994" s="174">
        <f>SUM(G995:G1003)</f>
        <v>0</v>
      </c>
      <c r="H994" s="174">
        <f>SUM(H995:H1003)</f>
        <v>0</v>
      </c>
    </row>
    <row r="995" spans="1:8">
      <c r="A995" s="172" t="s">
        <v>1783</v>
      </c>
      <c r="B995" s="172" t="s">
        <v>54</v>
      </c>
      <c r="C995" s="174">
        <f t="shared" si="19"/>
        <v>0</v>
      </c>
      <c r="D995" s="174"/>
      <c r="E995" s="174"/>
      <c r="F995" s="174"/>
      <c r="G995" s="174"/>
      <c r="H995" s="174"/>
    </row>
    <row r="996" spans="1:8">
      <c r="A996" s="172" t="s">
        <v>1784</v>
      </c>
      <c r="B996" s="172" t="s">
        <v>56</v>
      </c>
      <c r="C996" s="174">
        <f t="shared" si="19"/>
        <v>0</v>
      </c>
      <c r="D996" s="174"/>
      <c r="E996" s="174"/>
      <c r="F996" s="174"/>
      <c r="G996" s="174"/>
      <c r="H996" s="174"/>
    </row>
    <row r="997" spans="1:8">
      <c r="A997" s="172" t="s">
        <v>1785</v>
      </c>
      <c r="B997" s="172" t="s">
        <v>58</v>
      </c>
      <c r="C997" s="174">
        <f t="shared" si="19"/>
        <v>0</v>
      </c>
      <c r="D997" s="174"/>
      <c r="E997" s="174"/>
      <c r="F997" s="174"/>
      <c r="G997" s="174"/>
      <c r="H997" s="174"/>
    </row>
    <row r="998" spans="1:8">
      <c r="A998" s="172" t="s">
        <v>1786</v>
      </c>
      <c r="B998" s="172" t="s">
        <v>1787</v>
      </c>
      <c r="C998" s="174">
        <f t="shared" si="19"/>
        <v>0</v>
      </c>
      <c r="D998" s="174"/>
      <c r="E998" s="174"/>
      <c r="F998" s="174"/>
      <c r="G998" s="174"/>
      <c r="H998" s="174"/>
    </row>
    <row r="999" spans="1:8">
      <c r="A999" s="172" t="s">
        <v>1788</v>
      </c>
      <c r="B999" s="172" t="s">
        <v>1789</v>
      </c>
      <c r="C999" s="174">
        <f t="shared" si="19"/>
        <v>0</v>
      </c>
      <c r="D999" s="174"/>
      <c r="E999" s="174"/>
      <c r="F999" s="174"/>
      <c r="G999" s="174"/>
      <c r="H999" s="174"/>
    </row>
    <row r="1000" spans="1:8">
      <c r="A1000" s="172" t="s">
        <v>1790</v>
      </c>
      <c r="B1000" s="172" t="s">
        <v>1791</v>
      </c>
      <c r="C1000" s="174">
        <f t="shared" si="19"/>
        <v>0</v>
      </c>
      <c r="D1000" s="174"/>
      <c r="E1000" s="174"/>
      <c r="F1000" s="174"/>
      <c r="G1000" s="174"/>
      <c r="H1000" s="174"/>
    </row>
    <row r="1001" spans="1:8">
      <c r="A1001" s="172" t="s">
        <v>1792</v>
      </c>
      <c r="B1001" s="172" t="s">
        <v>1793</v>
      </c>
      <c r="C1001" s="174">
        <f t="shared" si="19"/>
        <v>0</v>
      </c>
      <c r="D1001" s="174"/>
      <c r="E1001" s="174"/>
      <c r="F1001" s="174"/>
      <c r="G1001" s="174"/>
      <c r="H1001" s="174"/>
    </row>
    <row r="1002" spans="1:8">
      <c r="A1002" s="172" t="s">
        <v>1794</v>
      </c>
      <c r="B1002" s="172" t="s">
        <v>1795</v>
      </c>
      <c r="C1002" s="174">
        <f t="shared" si="19"/>
        <v>0</v>
      </c>
      <c r="D1002" s="174"/>
      <c r="E1002" s="174"/>
      <c r="F1002" s="174"/>
      <c r="G1002" s="174"/>
      <c r="H1002" s="174"/>
    </row>
    <row r="1003" spans="1:8">
      <c r="A1003" s="172" t="s">
        <v>1796</v>
      </c>
      <c r="B1003" s="172" t="s">
        <v>1797</v>
      </c>
      <c r="C1003" s="174">
        <f t="shared" si="19"/>
        <v>0</v>
      </c>
      <c r="D1003" s="174"/>
      <c r="E1003" s="174"/>
      <c r="F1003" s="174"/>
      <c r="G1003" s="174"/>
      <c r="H1003" s="174"/>
    </row>
    <row r="1004" spans="1:8">
      <c r="A1004" s="172" t="s">
        <v>1798</v>
      </c>
      <c r="B1004" s="173" t="s">
        <v>1799</v>
      </c>
      <c r="C1004" s="174">
        <f t="shared" si="19"/>
        <v>0</v>
      </c>
      <c r="D1004" s="174">
        <f>SUM(D1005:D1008)</f>
        <v>0</v>
      </c>
      <c r="E1004" s="174">
        <f>SUM(E1005:E1008)</f>
        <v>0</v>
      </c>
      <c r="F1004" s="174">
        <f>SUM(F1005:F1008)</f>
        <v>0</v>
      </c>
      <c r="G1004" s="174">
        <f>SUM(G1005:G1008)</f>
        <v>0</v>
      </c>
      <c r="H1004" s="174">
        <f>SUM(H1005:H1008)</f>
        <v>0</v>
      </c>
    </row>
    <row r="1005" spans="1:8">
      <c r="A1005" s="172" t="s">
        <v>1800</v>
      </c>
      <c r="B1005" s="172" t="s">
        <v>1801</v>
      </c>
      <c r="C1005" s="174">
        <f t="shared" si="19"/>
        <v>0</v>
      </c>
      <c r="D1005" s="174"/>
      <c r="E1005" s="174"/>
      <c r="F1005" s="174"/>
      <c r="G1005" s="174"/>
      <c r="H1005" s="174"/>
    </row>
    <row r="1006" spans="1:8">
      <c r="A1006" s="172" t="s">
        <v>1802</v>
      </c>
      <c r="B1006" s="172" t="s">
        <v>1803</v>
      </c>
      <c r="C1006" s="174">
        <f t="shared" si="19"/>
        <v>0</v>
      </c>
      <c r="D1006" s="174"/>
      <c r="E1006" s="174"/>
      <c r="F1006" s="174"/>
      <c r="G1006" s="174"/>
      <c r="H1006" s="174"/>
    </row>
    <row r="1007" spans="1:8">
      <c r="A1007" s="172" t="s">
        <v>1804</v>
      </c>
      <c r="B1007" s="172" t="s">
        <v>1805</v>
      </c>
      <c r="C1007" s="174">
        <f t="shared" si="19"/>
        <v>0</v>
      </c>
      <c r="D1007" s="174"/>
      <c r="E1007" s="174"/>
      <c r="F1007" s="174"/>
      <c r="G1007" s="174"/>
      <c r="H1007" s="174"/>
    </row>
    <row r="1008" spans="1:8">
      <c r="A1008" s="172" t="s">
        <v>1806</v>
      </c>
      <c r="B1008" s="172" t="s">
        <v>1807</v>
      </c>
      <c r="C1008" s="174">
        <f t="shared" si="19"/>
        <v>0</v>
      </c>
      <c r="D1008" s="174"/>
      <c r="E1008" s="174"/>
      <c r="F1008" s="174"/>
      <c r="G1008" s="174"/>
      <c r="H1008" s="174"/>
    </row>
    <row r="1009" spans="1:8">
      <c r="A1009" s="172" t="s">
        <v>1808</v>
      </c>
      <c r="B1009" s="173" t="s">
        <v>1809</v>
      </c>
      <c r="C1009" s="174">
        <f t="shared" si="19"/>
        <v>0</v>
      </c>
      <c r="D1009" s="174">
        <f>SUM(D1010:D1015)</f>
        <v>0</v>
      </c>
      <c r="E1009" s="174">
        <f>SUM(E1010:E1015)</f>
        <v>0</v>
      </c>
      <c r="F1009" s="174">
        <f>SUM(F1010:F1015)</f>
        <v>0</v>
      </c>
      <c r="G1009" s="174">
        <f>SUM(G1010:G1015)</f>
        <v>0</v>
      </c>
      <c r="H1009" s="174">
        <f>SUM(H1010:H1015)</f>
        <v>0</v>
      </c>
    </row>
    <row r="1010" spans="1:8">
      <c r="A1010" s="172" t="s">
        <v>1810</v>
      </c>
      <c r="B1010" s="172" t="s">
        <v>54</v>
      </c>
      <c r="C1010" s="174">
        <f t="shared" si="19"/>
        <v>0</v>
      </c>
      <c r="D1010" s="174"/>
      <c r="E1010" s="174"/>
      <c r="F1010" s="174"/>
      <c r="G1010" s="174"/>
      <c r="H1010" s="174"/>
    </row>
    <row r="1011" spans="1:8">
      <c r="A1011" s="172" t="s">
        <v>1811</v>
      </c>
      <c r="B1011" s="172" t="s">
        <v>56</v>
      </c>
      <c r="C1011" s="174">
        <f t="shared" si="19"/>
        <v>0</v>
      </c>
      <c r="D1011" s="174"/>
      <c r="E1011" s="174"/>
      <c r="F1011" s="174"/>
      <c r="G1011" s="174"/>
      <c r="H1011" s="174"/>
    </row>
    <row r="1012" spans="1:8">
      <c r="A1012" s="172" t="s">
        <v>1812</v>
      </c>
      <c r="B1012" s="172" t="s">
        <v>58</v>
      </c>
      <c r="C1012" s="174">
        <f t="shared" si="19"/>
        <v>0</v>
      </c>
      <c r="D1012" s="174"/>
      <c r="E1012" s="174"/>
      <c r="F1012" s="174"/>
      <c r="G1012" s="174"/>
      <c r="H1012" s="174"/>
    </row>
    <row r="1013" spans="1:8">
      <c r="A1013" s="172" t="s">
        <v>1813</v>
      </c>
      <c r="B1013" s="172" t="s">
        <v>1778</v>
      </c>
      <c r="C1013" s="174">
        <f t="shared" si="19"/>
        <v>0</v>
      </c>
      <c r="D1013" s="174"/>
      <c r="E1013" s="174"/>
      <c r="F1013" s="174"/>
      <c r="G1013" s="174"/>
      <c r="H1013" s="174"/>
    </row>
    <row r="1014" spans="1:8">
      <c r="A1014" s="172" t="s">
        <v>1814</v>
      </c>
      <c r="B1014" s="172" t="s">
        <v>1815</v>
      </c>
      <c r="C1014" s="174">
        <f t="shared" si="19"/>
        <v>0</v>
      </c>
      <c r="D1014" s="174"/>
      <c r="E1014" s="174"/>
      <c r="F1014" s="174"/>
      <c r="G1014" s="174"/>
      <c r="H1014" s="174"/>
    </row>
    <row r="1015" spans="1:8">
      <c r="A1015" s="172" t="s">
        <v>1816</v>
      </c>
      <c r="B1015" s="172" t="s">
        <v>1817</v>
      </c>
      <c r="C1015" s="174">
        <f t="shared" si="19"/>
        <v>0</v>
      </c>
      <c r="D1015" s="174"/>
      <c r="E1015" s="174"/>
      <c r="F1015" s="174"/>
      <c r="G1015" s="174"/>
      <c r="H1015" s="174"/>
    </row>
    <row r="1016" spans="1:8">
      <c r="A1016" s="172" t="s">
        <v>1818</v>
      </c>
      <c r="B1016" s="173" t="s">
        <v>1819</v>
      </c>
      <c r="C1016" s="174">
        <f t="shared" si="19"/>
        <v>0</v>
      </c>
      <c r="D1016" s="174">
        <f>SUM(D1017:D1020)</f>
        <v>0</v>
      </c>
      <c r="E1016" s="174">
        <f>SUM(E1017:E1020)</f>
        <v>0</v>
      </c>
      <c r="F1016" s="174">
        <f>SUM(F1017:F1020)</f>
        <v>0</v>
      </c>
      <c r="G1016" s="174">
        <f>SUM(G1017:G1020)</f>
        <v>0</v>
      </c>
      <c r="H1016" s="174">
        <f>SUM(H1017:H1020)</f>
        <v>0</v>
      </c>
    </row>
    <row r="1017" spans="1:8">
      <c r="A1017" s="172" t="s">
        <v>1820</v>
      </c>
      <c r="B1017" s="172" t="s">
        <v>1821</v>
      </c>
      <c r="C1017" s="174">
        <f t="shared" si="19"/>
        <v>0</v>
      </c>
      <c r="D1017" s="174"/>
      <c r="E1017" s="174"/>
      <c r="F1017" s="174"/>
      <c r="G1017" s="174"/>
      <c r="H1017" s="174"/>
    </row>
    <row r="1018" spans="1:8">
      <c r="A1018" s="172" t="s">
        <v>1822</v>
      </c>
      <c r="B1018" s="172" t="s">
        <v>1823</v>
      </c>
      <c r="C1018" s="174">
        <f t="shared" si="19"/>
        <v>0</v>
      </c>
      <c r="D1018" s="174"/>
      <c r="E1018" s="174"/>
      <c r="F1018" s="174"/>
      <c r="G1018" s="174"/>
      <c r="H1018" s="174"/>
    </row>
    <row r="1019" spans="1:8">
      <c r="A1019" s="172" t="s">
        <v>1824</v>
      </c>
      <c r="B1019" s="172" t="s">
        <v>1825</v>
      </c>
      <c r="C1019" s="174">
        <f t="shared" si="19"/>
        <v>0</v>
      </c>
      <c r="D1019" s="174"/>
      <c r="E1019" s="174"/>
      <c r="F1019" s="174"/>
      <c r="G1019" s="174"/>
      <c r="H1019" s="174"/>
    </row>
    <row r="1020" spans="1:8">
      <c r="A1020" s="172" t="s">
        <v>1826</v>
      </c>
      <c r="B1020" s="172" t="s">
        <v>1827</v>
      </c>
      <c r="C1020" s="174">
        <f t="shared" si="19"/>
        <v>0</v>
      </c>
      <c r="D1020" s="174"/>
      <c r="E1020" s="174"/>
      <c r="F1020" s="174"/>
      <c r="G1020" s="174"/>
      <c r="H1020" s="174"/>
    </row>
    <row r="1021" spans="1:8">
      <c r="A1021" s="172" t="s">
        <v>1828</v>
      </c>
      <c r="B1021" s="173" t="s">
        <v>1829</v>
      </c>
      <c r="C1021" s="174">
        <f t="shared" ref="C1021:C1082" si="20">D1021+E1021+F1021+G1021+H1021</f>
        <v>0</v>
      </c>
      <c r="D1021" s="174">
        <f>SUM(D1022:D1023)</f>
        <v>0</v>
      </c>
      <c r="E1021" s="174">
        <f>SUM(E1022:E1023)</f>
        <v>0</v>
      </c>
      <c r="F1021" s="174">
        <f>SUM(F1022:F1023)</f>
        <v>0</v>
      </c>
      <c r="G1021" s="174">
        <f>SUM(G1022:G1023)</f>
        <v>0</v>
      </c>
      <c r="H1021" s="174">
        <f>SUM(H1022:H1023)</f>
        <v>0</v>
      </c>
    </row>
    <row r="1022" spans="1:8">
      <c r="A1022" s="172" t="s">
        <v>1830</v>
      </c>
      <c r="B1022" s="172" t="s">
        <v>1831</v>
      </c>
      <c r="C1022" s="174">
        <f t="shared" si="20"/>
        <v>0</v>
      </c>
      <c r="D1022" s="174"/>
      <c r="E1022" s="174"/>
      <c r="F1022" s="174"/>
      <c r="G1022" s="174"/>
      <c r="H1022" s="174"/>
    </row>
    <row r="1023" spans="1:8">
      <c r="A1023" s="172" t="s">
        <v>1832</v>
      </c>
      <c r="B1023" s="172" t="s">
        <v>1833</v>
      </c>
      <c r="C1023" s="174">
        <f t="shared" si="20"/>
        <v>0</v>
      </c>
      <c r="D1023" s="174"/>
      <c r="E1023" s="174"/>
      <c r="F1023" s="174"/>
      <c r="G1023" s="174"/>
      <c r="H1023" s="174"/>
    </row>
    <row r="1024" spans="1:8">
      <c r="A1024" s="172" t="s">
        <v>1834</v>
      </c>
      <c r="B1024" s="173" t="s">
        <v>1835</v>
      </c>
      <c r="C1024" s="174">
        <f t="shared" si="20"/>
        <v>0</v>
      </c>
      <c r="D1024" s="174">
        <f>D1025+D1035+D1051+D1056+D1067+D1074+D1082</f>
        <v>0</v>
      </c>
      <c r="E1024" s="174">
        <f>E1025+E1035+E1051+E1056+E1067+E1074+E1082</f>
        <v>0</v>
      </c>
      <c r="F1024" s="174">
        <f>F1025+F1035+F1051+F1056+F1067+F1074+F1082</f>
        <v>0</v>
      </c>
      <c r="G1024" s="174">
        <f>G1025+G1035+G1051+G1056+G1067+G1074+G1082</f>
        <v>0</v>
      </c>
      <c r="H1024" s="174">
        <f>H1025+H1035+H1051+H1056+H1067+H1074+H1082</f>
        <v>0</v>
      </c>
    </row>
    <row r="1025" spans="1:8">
      <c r="A1025" s="172" t="s">
        <v>1836</v>
      </c>
      <c r="B1025" s="173" t="s">
        <v>1837</v>
      </c>
      <c r="C1025" s="174">
        <f t="shared" si="20"/>
        <v>0</v>
      </c>
      <c r="D1025" s="174">
        <f>SUM(D1026:D1034)</f>
        <v>0</v>
      </c>
      <c r="E1025" s="174">
        <f>SUM(E1026:E1034)</f>
        <v>0</v>
      </c>
      <c r="F1025" s="174">
        <f>SUM(F1026:F1034)</f>
        <v>0</v>
      </c>
      <c r="G1025" s="174">
        <f>SUM(G1026:G1034)</f>
        <v>0</v>
      </c>
      <c r="H1025" s="174">
        <f>SUM(H1026:H1034)</f>
        <v>0</v>
      </c>
    </row>
    <row r="1026" spans="1:8">
      <c r="A1026" s="172" t="s">
        <v>1838</v>
      </c>
      <c r="B1026" s="172" t="s">
        <v>54</v>
      </c>
      <c r="C1026" s="174">
        <f t="shared" si="20"/>
        <v>0</v>
      </c>
      <c r="D1026" s="174"/>
      <c r="E1026" s="174"/>
      <c r="F1026" s="174"/>
      <c r="G1026" s="174"/>
      <c r="H1026" s="174"/>
    </row>
    <row r="1027" spans="1:8">
      <c r="A1027" s="172" t="s">
        <v>1839</v>
      </c>
      <c r="B1027" s="172" t="s">
        <v>56</v>
      </c>
      <c r="C1027" s="174">
        <f t="shared" si="20"/>
        <v>0</v>
      </c>
      <c r="D1027" s="174"/>
      <c r="E1027" s="174"/>
      <c r="F1027" s="174"/>
      <c r="G1027" s="174"/>
      <c r="H1027" s="174"/>
    </row>
    <row r="1028" spans="1:8">
      <c r="A1028" s="172" t="s">
        <v>1840</v>
      </c>
      <c r="B1028" s="172" t="s">
        <v>58</v>
      </c>
      <c r="C1028" s="174">
        <f t="shared" si="20"/>
        <v>0</v>
      </c>
      <c r="D1028" s="174"/>
      <c r="E1028" s="174"/>
      <c r="F1028" s="174"/>
      <c r="G1028" s="174"/>
      <c r="H1028" s="174"/>
    </row>
    <row r="1029" spans="1:8">
      <c r="A1029" s="172" t="s">
        <v>1841</v>
      </c>
      <c r="B1029" s="172" t="s">
        <v>1842</v>
      </c>
      <c r="C1029" s="174">
        <f t="shared" si="20"/>
        <v>0</v>
      </c>
      <c r="D1029" s="174"/>
      <c r="E1029" s="174"/>
      <c r="F1029" s="174"/>
      <c r="G1029" s="174"/>
      <c r="H1029" s="174"/>
    </row>
    <row r="1030" spans="1:8">
      <c r="A1030" s="172" t="s">
        <v>1843</v>
      </c>
      <c r="B1030" s="172" t="s">
        <v>1844</v>
      </c>
      <c r="C1030" s="174">
        <f t="shared" si="20"/>
        <v>0</v>
      </c>
      <c r="D1030" s="174"/>
      <c r="E1030" s="174"/>
      <c r="F1030" s="174"/>
      <c r="G1030" s="174"/>
      <c r="H1030" s="174"/>
    </row>
    <row r="1031" spans="1:8">
      <c r="A1031" s="172" t="s">
        <v>1845</v>
      </c>
      <c r="B1031" s="172" t="s">
        <v>1846</v>
      </c>
      <c r="C1031" s="174">
        <f t="shared" si="20"/>
        <v>0</v>
      </c>
      <c r="D1031" s="174"/>
      <c r="E1031" s="174"/>
      <c r="F1031" s="174"/>
      <c r="G1031" s="174"/>
      <c r="H1031" s="174"/>
    </row>
    <row r="1032" spans="1:8">
      <c r="A1032" s="172" t="s">
        <v>1847</v>
      </c>
      <c r="B1032" s="172" t="s">
        <v>1848</v>
      </c>
      <c r="C1032" s="174">
        <f t="shared" si="20"/>
        <v>0</v>
      </c>
      <c r="D1032" s="174"/>
      <c r="E1032" s="174"/>
      <c r="F1032" s="174"/>
      <c r="G1032" s="174"/>
      <c r="H1032" s="174"/>
    </row>
    <row r="1033" spans="1:8">
      <c r="A1033" s="172" t="s">
        <v>1849</v>
      </c>
      <c r="B1033" s="172" t="s">
        <v>1850</v>
      </c>
      <c r="C1033" s="174">
        <f t="shared" si="20"/>
        <v>0</v>
      </c>
      <c r="D1033" s="174"/>
      <c r="E1033" s="174"/>
      <c r="F1033" s="174"/>
      <c r="G1033" s="174"/>
      <c r="H1033" s="174"/>
    </row>
    <row r="1034" spans="1:8">
      <c r="A1034" s="172" t="s">
        <v>1851</v>
      </c>
      <c r="B1034" s="172" t="s">
        <v>1852</v>
      </c>
      <c r="C1034" s="174">
        <f t="shared" si="20"/>
        <v>0</v>
      </c>
      <c r="D1034" s="174"/>
      <c r="E1034" s="174"/>
      <c r="F1034" s="174"/>
      <c r="G1034" s="174"/>
      <c r="H1034" s="174"/>
    </row>
    <row r="1035" spans="1:8">
      <c r="A1035" s="172" t="s">
        <v>1853</v>
      </c>
      <c r="B1035" s="173" t="s">
        <v>1854</v>
      </c>
      <c r="C1035" s="174">
        <f t="shared" si="20"/>
        <v>0</v>
      </c>
      <c r="D1035" s="174">
        <f>SUM(D1036:D1050)</f>
        <v>0</v>
      </c>
      <c r="E1035" s="174">
        <f>SUM(E1036:E1050)</f>
        <v>0</v>
      </c>
      <c r="F1035" s="174">
        <f>SUM(F1036:F1050)</f>
        <v>0</v>
      </c>
      <c r="G1035" s="174">
        <f>SUM(G1036:G1050)</f>
        <v>0</v>
      </c>
      <c r="H1035" s="174">
        <f>SUM(H1036:H1050)</f>
        <v>0</v>
      </c>
    </row>
    <row r="1036" spans="1:8">
      <c r="A1036" s="172" t="s">
        <v>1855</v>
      </c>
      <c r="B1036" s="172" t="s">
        <v>54</v>
      </c>
      <c r="C1036" s="174">
        <f t="shared" si="20"/>
        <v>0</v>
      </c>
      <c r="D1036" s="174"/>
      <c r="E1036" s="174"/>
      <c r="F1036" s="174"/>
      <c r="G1036" s="174"/>
      <c r="H1036" s="174"/>
    </row>
    <row r="1037" spans="1:8">
      <c r="A1037" s="172" t="s">
        <v>1856</v>
      </c>
      <c r="B1037" s="172" t="s">
        <v>56</v>
      </c>
      <c r="C1037" s="174">
        <f t="shared" si="20"/>
        <v>0</v>
      </c>
      <c r="D1037" s="174"/>
      <c r="E1037" s="174"/>
      <c r="F1037" s="174"/>
      <c r="G1037" s="174"/>
      <c r="H1037" s="174"/>
    </row>
    <row r="1038" spans="1:8">
      <c r="A1038" s="172" t="s">
        <v>1857</v>
      </c>
      <c r="B1038" s="172" t="s">
        <v>58</v>
      </c>
      <c r="C1038" s="174">
        <f t="shared" si="20"/>
        <v>0</v>
      </c>
      <c r="D1038" s="174"/>
      <c r="E1038" s="174"/>
      <c r="F1038" s="174"/>
      <c r="G1038" s="174"/>
      <c r="H1038" s="174"/>
    </row>
    <row r="1039" spans="1:8">
      <c r="A1039" s="172" t="s">
        <v>1858</v>
      </c>
      <c r="B1039" s="172" t="s">
        <v>1859</v>
      </c>
      <c r="C1039" s="174">
        <f t="shared" si="20"/>
        <v>0</v>
      </c>
      <c r="D1039" s="174"/>
      <c r="E1039" s="174"/>
      <c r="F1039" s="174"/>
      <c r="G1039" s="174"/>
      <c r="H1039" s="174"/>
    </row>
    <row r="1040" spans="1:8">
      <c r="A1040" s="172" t="s">
        <v>1860</v>
      </c>
      <c r="B1040" s="172" t="s">
        <v>1861</v>
      </c>
      <c r="C1040" s="174">
        <f t="shared" si="20"/>
        <v>0</v>
      </c>
      <c r="D1040" s="174"/>
      <c r="E1040" s="174"/>
      <c r="F1040" s="174"/>
      <c r="G1040" s="174"/>
      <c r="H1040" s="174"/>
    </row>
    <row r="1041" spans="1:8">
      <c r="A1041" s="172" t="s">
        <v>1862</v>
      </c>
      <c r="B1041" s="172" t="s">
        <v>1863</v>
      </c>
      <c r="C1041" s="174">
        <f t="shared" si="20"/>
        <v>0</v>
      </c>
      <c r="D1041" s="174"/>
      <c r="E1041" s="174"/>
      <c r="F1041" s="174"/>
      <c r="G1041" s="174"/>
      <c r="H1041" s="174"/>
    </row>
    <row r="1042" spans="1:8">
      <c r="A1042" s="172" t="s">
        <v>1864</v>
      </c>
      <c r="B1042" s="172" t="s">
        <v>1865</v>
      </c>
      <c r="C1042" s="174">
        <f t="shared" si="20"/>
        <v>0</v>
      </c>
      <c r="D1042" s="174"/>
      <c r="E1042" s="174"/>
      <c r="F1042" s="174"/>
      <c r="G1042" s="174"/>
      <c r="H1042" s="174"/>
    </row>
    <row r="1043" spans="1:8">
      <c r="A1043" s="172" t="s">
        <v>1866</v>
      </c>
      <c r="B1043" s="172" t="s">
        <v>1867</v>
      </c>
      <c r="C1043" s="174">
        <f t="shared" si="20"/>
        <v>0</v>
      </c>
      <c r="D1043" s="174"/>
      <c r="E1043" s="174"/>
      <c r="F1043" s="174"/>
      <c r="G1043" s="174"/>
      <c r="H1043" s="174"/>
    </row>
    <row r="1044" spans="1:8">
      <c r="A1044" s="172" t="s">
        <v>1868</v>
      </c>
      <c r="B1044" s="172" t="s">
        <v>1869</v>
      </c>
      <c r="C1044" s="174">
        <f t="shared" si="20"/>
        <v>0</v>
      </c>
      <c r="D1044" s="174"/>
      <c r="E1044" s="174"/>
      <c r="F1044" s="174"/>
      <c r="G1044" s="174"/>
      <c r="H1044" s="174"/>
    </row>
    <row r="1045" spans="1:8">
      <c r="A1045" s="172" t="s">
        <v>1870</v>
      </c>
      <c r="B1045" s="172" t="s">
        <v>1871</v>
      </c>
      <c r="C1045" s="174">
        <f t="shared" si="20"/>
        <v>0</v>
      </c>
      <c r="D1045" s="174"/>
      <c r="E1045" s="174"/>
      <c r="F1045" s="174"/>
      <c r="G1045" s="174"/>
      <c r="H1045" s="174"/>
    </row>
    <row r="1046" spans="1:8">
      <c r="A1046" s="172" t="s">
        <v>1872</v>
      </c>
      <c r="B1046" s="172" t="s">
        <v>1873</v>
      </c>
      <c r="C1046" s="174">
        <f t="shared" si="20"/>
        <v>0</v>
      </c>
      <c r="D1046" s="174"/>
      <c r="E1046" s="174"/>
      <c r="F1046" s="174"/>
      <c r="G1046" s="174"/>
      <c r="H1046" s="174"/>
    </row>
    <row r="1047" spans="1:8">
      <c r="A1047" s="172" t="s">
        <v>1874</v>
      </c>
      <c r="B1047" s="172" t="s">
        <v>1875</v>
      </c>
      <c r="C1047" s="174">
        <f t="shared" si="20"/>
        <v>0</v>
      </c>
      <c r="D1047" s="174"/>
      <c r="E1047" s="174"/>
      <c r="F1047" s="174"/>
      <c r="G1047" s="174"/>
      <c r="H1047" s="174"/>
    </row>
    <row r="1048" spans="1:8">
      <c r="A1048" s="172" t="s">
        <v>1876</v>
      </c>
      <c r="B1048" s="172" t="s">
        <v>1877</v>
      </c>
      <c r="C1048" s="174">
        <f t="shared" si="20"/>
        <v>0</v>
      </c>
      <c r="D1048" s="174"/>
      <c r="E1048" s="174"/>
      <c r="F1048" s="174"/>
      <c r="G1048" s="174"/>
      <c r="H1048" s="174"/>
    </row>
    <row r="1049" spans="1:8">
      <c r="A1049" s="172" t="s">
        <v>1878</v>
      </c>
      <c r="B1049" s="172" t="s">
        <v>1879</v>
      </c>
      <c r="C1049" s="174">
        <f t="shared" si="20"/>
        <v>0</v>
      </c>
      <c r="D1049" s="174"/>
      <c r="E1049" s="174"/>
      <c r="F1049" s="174"/>
      <c r="G1049" s="174"/>
      <c r="H1049" s="174"/>
    </row>
    <row r="1050" spans="1:8">
      <c r="A1050" s="172" t="s">
        <v>1880</v>
      </c>
      <c r="B1050" s="172" t="s">
        <v>1881</v>
      </c>
      <c r="C1050" s="174">
        <f t="shared" si="20"/>
        <v>0</v>
      </c>
      <c r="D1050" s="174"/>
      <c r="E1050" s="174"/>
      <c r="F1050" s="174"/>
      <c r="G1050" s="174"/>
      <c r="H1050" s="174"/>
    </row>
    <row r="1051" spans="1:8">
      <c r="A1051" s="172" t="s">
        <v>1882</v>
      </c>
      <c r="B1051" s="173" t="s">
        <v>1883</v>
      </c>
      <c r="C1051" s="174">
        <f t="shared" si="20"/>
        <v>0</v>
      </c>
      <c r="D1051" s="174">
        <f>SUM(D1052:D1055)</f>
        <v>0</v>
      </c>
      <c r="E1051" s="174">
        <f>SUM(E1052:E1055)</f>
        <v>0</v>
      </c>
      <c r="F1051" s="174">
        <f>SUM(F1052:F1055)</f>
        <v>0</v>
      </c>
      <c r="G1051" s="174">
        <f>SUM(G1052:G1055)</f>
        <v>0</v>
      </c>
      <c r="H1051" s="174">
        <f>SUM(H1052:H1055)</f>
        <v>0</v>
      </c>
    </row>
    <row r="1052" spans="1:8">
      <c r="A1052" s="172" t="s">
        <v>1884</v>
      </c>
      <c r="B1052" s="172" t="s">
        <v>54</v>
      </c>
      <c r="C1052" s="174">
        <f t="shared" si="20"/>
        <v>0</v>
      </c>
      <c r="D1052" s="174"/>
      <c r="E1052" s="174"/>
      <c r="F1052" s="174"/>
      <c r="G1052" s="174"/>
      <c r="H1052" s="174"/>
    </row>
    <row r="1053" spans="1:8">
      <c r="A1053" s="172" t="s">
        <v>1885</v>
      </c>
      <c r="B1053" s="172" t="s">
        <v>56</v>
      </c>
      <c r="C1053" s="174">
        <f t="shared" si="20"/>
        <v>0</v>
      </c>
      <c r="D1053" s="174"/>
      <c r="E1053" s="174"/>
      <c r="F1053" s="174"/>
      <c r="G1053" s="174"/>
      <c r="H1053" s="174"/>
    </row>
    <row r="1054" spans="1:8">
      <c r="A1054" s="172" t="s">
        <v>1886</v>
      </c>
      <c r="B1054" s="172" t="s">
        <v>58</v>
      </c>
      <c r="C1054" s="174">
        <f t="shared" si="20"/>
        <v>0</v>
      </c>
      <c r="D1054" s="174"/>
      <c r="E1054" s="174"/>
      <c r="F1054" s="174"/>
      <c r="G1054" s="174"/>
      <c r="H1054" s="174"/>
    </row>
    <row r="1055" spans="1:8">
      <c r="A1055" s="172" t="s">
        <v>1887</v>
      </c>
      <c r="B1055" s="172" t="s">
        <v>1888</v>
      </c>
      <c r="C1055" s="174">
        <f t="shared" si="20"/>
        <v>0</v>
      </c>
      <c r="D1055" s="174"/>
      <c r="E1055" s="174"/>
      <c r="F1055" s="174"/>
      <c r="G1055" s="174"/>
      <c r="H1055" s="174"/>
    </row>
    <row r="1056" spans="1:8">
      <c r="A1056" s="172" t="s">
        <v>1889</v>
      </c>
      <c r="B1056" s="173" t="s">
        <v>1890</v>
      </c>
      <c r="C1056" s="174">
        <f t="shared" si="20"/>
        <v>0</v>
      </c>
      <c r="D1056" s="174">
        <f>SUM(D1057:D1066)</f>
        <v>0</v>
      </c>
      <c r="E1056" s="174">
        <f>SUM(E1057:E1066)</f>
        <v>0</v>
      </c>
      <c r="F1056" s="174">
        <f>SUM(F1057:F1066)</f>
        <v>0</v>
      </c>
      <c r="G1056" s="174">
        <f>SUM(G1057:G1066)</f>
        <v>0</v>
      </c>
      <c r="H1056" s="174">
        <f>SUM(H1057:H1066)</f>
        <v>0</v>
      </c>
    </row>
    <row r="1057" spans="1:8">
      <c r="A1057" s="172" t="s">
        <v>1891</v>
      </c>
      <c r="B1057" s="172" t="s">
        <v>54</v>
      </c>
      <c r="C1057" s="174">
        <f t="shared" si="20"/>
        <v>0</v>
      </c>
      <c r="D1057" s="174"/>
      <c r="E1057" s="174"/>
      <c r="F1057" s="174"/>
      <c r="G1057" s="174"/>
      <c r="H1057" s="174"/>
    </row>
    <row r="1058" spans="1:8">
      <c r="A1058" s="172" t="s">
        <v>1892</v>
      </c>
      <c r="B1058" s="172" t="s">
        <v>56</v>
      </c>
      <c r="C1058" s="174">
        <f t="shared" si="20"/>
        <v>0</v>
      </c>
      <c r="D1058" s="174"/>
      <c r="E1058" s="174"/>
      <c r="F1058" s="174"/>
      <c r="G1058" s="174"/>
      <c r="H1058" s="174"/>
    </row>
    <row r="1059" spans="1:8">
      <c r="A1059" s="172" t="s">
        <v>1893</v>
      </c>
      <c r="B1059" s="172" t="s">
        <v>58</v>
      </c>
      <c r="C1059" s="174">
        <f t="shared" si="20"/>
        <v>0</v>
      </c>
      <c r="D1059" s="174"/>
      <c r="E1059" s="174"/>
      <c r="F1059" s="174"/>
      <c r="G1059" s="174"/>
      <c r="H1059" s="174"/>
    </row>
    <row r="1060" spans="1:8">
      <c r="A1060" s="172" t="s">
        <v>1894</v>
      </c>
      <c r="B1060" s="172" t="s">
        <v>1895</v>
      </c>
      <c r="C1060" s="174">
        <f t="shared" si="20"/>
        <v>0</v>
      </c>
      <c r="D1060" s="174"/>
      <c r="E1060" s="174"/>
      <c r="F1060" s="174"/>
      <c r="G1060" s="174"/>
      <c r="H1060" s="174"/>
    </row>
    <row r="1061" spans="1:8">
      <c r="A1061" s="172" t="s">
        <v>1896</v>
      </c>
      <c r="B1061" s="172" t="s">
        <v>1897</v>
      </c>
      <c r="C1061" s="174">
        <f t="shared" si="20"/>
        <v>0</v>
      </c>
      <c r="D1061" s="174"/>
      <c r="E1061" s="174"/>
      <c r="F1061" s="174"/>
      <c r="G1061" s="174"/>
      <c r="H1061" s="174"/>
    </row>
    <row r="1062" spans="1:8">
      <c r="A1062" s="172" t="s">
        <v>1898</v>
      </c>
      <c r="B1062" s="172" t="s">
        <v>1899</v>
      </c>
      <c r="C1062" s="174">
        <f t="shared" si="20"/>
        <v>0</v>
      </c>
      <c r="D1062" s="174"/>
      <c r="E1062" s="174"/>
      <c r="F1062" s="174"/>
      <c r="G1062" s="174"/>
      <c r="H1062" s="174"/>
    </row>
    <row r="1063" spans="1:8">
      <c r="A1063" s="172">
        <v>2150516</v>
      </c>
      <c r="B1063" s="172" t="s">
        <v>1900</v>
      </c>
      <c r="C1063" s="174">
        <f t="shared" si="20"/>
        <v>0</v>
      </c>
      <c r="D1063" s="174"/>
      <c r="E1063" s="174"/>
      <c r="F1063" s="174"/>
      <c r="G1063" s="174"/>
      <c r="H1063" s="174"/>
    </row>
    <row r="1064" spans="1:8">
      <c r="A1064" s="172">
        <v>2150517</v>
      </c>
      <c r="B1064" s="172" t="s">
        <v>1901</v>
      </c>
      <c r="C1064" s="174">
        <f t="shared" si="20"/>
        <v>0</v>
      </c>
      <c r="D1064" s="174"/>
      <c r="E1064" s="174"/>
      <c r="F1064" s="174"/>
      <c r="G1064" s="174"/>
      <c r="H1064" s="174"/>
    </row>
    <row r="1065" spans="1:8">
      <c r="A1065" s="172">
        <v>2150550</v>
      </c>
      <c r="B1065" s="172" t="s">
        <v>72</v>
      </c>
      <c r="C1065" s="174">
        <f t="shared" si="20"/>
        <v>0</v>
      </c>
      <c r="D1065" s="174"/>
      <c r="E1065" s="174"/>
      <c r="F1065" s="174"/>
      <c r="G1065" s="174"/>
      <c r="H1065" s="174"/>
    </row>
    <row r="1066" spans="1:8">
      <c r="A1066" s="172" t="s">
        <v>1902</v>
      </c>
      <c r="B1066" s="172" t="s">
        <v>1903</v>
      </c>
      <c r="C1066" s="174">
        <f t="shared" si="20"/>
        <v>0</v>
      </c>
      <c r="D1066" s="174"/>
      <c r="E1066" s="174"/>
      <c r="F1066" s="174"/>
      <c r="G1066" s="174"/>
      <c r="H1066" s="174"/>
    </row>
    <row r="1067" spans="1:8">
      <c r="A1067" s="172" t="s">
        <v>1904</v>
      </c>
      <c r="B1067" s="173" t="s">
        <v>1905</v>
      </c>
      <c r="C1067" s="174">
        <f t="shared" si="20"/>
        <v>0</v>
      </c>
      <c r="D1067" s="174">
        <f>SUM(D1068:D1073)</f>
        <v>0</v>
      </c>
      <c r="E1067" s="174">
        <f>SUM(E1068:E1073)</f>
        <v>0</v>
      </c>
      <c r="F1067" s="174">
        <f>SUM(F1068:F1073)</f>
        <v>0</v>
      </c>
      <c r="G1067" s="174">
        <f>SUM(G1068:G1073)</f>
        <v>0</v>
      </c>
      <c r="H1067" s="174">
        <f>SUM(H1068:H1073)</f>
        <v>0</v>
      </c>
    </row>
    <row r="1068" spans="1:8">
      <c r="A1068" s="172" t="s">
        <v>1906</v>
      </c>
      <c r="B1068" s="172" t="s">
        <v>54</v>
      </c>
      <c r="C1068" s="174">
        <f t="shared" si="20"/>
        <v>0</v>
      </c>
      <c r="D1068" s="174"/>
      <c r="E1068" s="174"/>
      <c r="F1068" s="174"/>
      <c r="G1068" s="174"/>
      <c r="H1068" s="174"/>
    </row>
    <row r="1069" spans="1:8">
      <c r="A1069" s="172" t="s">
        <v>1907</v>
      </c>
      <c r="B1069" s="172" t="s">
        <v>56</v>
      </c>
      <c r="C1069" s="174">
        <f t="shared" si="20"/>
        <v>0</v>
      </c>
      <c r="D1069" s="174"/>
      <c r="E1069" s="174"/>
      <c r="F1069" s="174"/>
      <c r="G1069" s="174"/>
      <c r="H1069" s="174"/>
    </row>
    <row r="1070" spans="1:8">
      <c r="A1070" s="172" t="s">
        <v>1908</v>
      </c>
      <c r="B1070" s="172" t="s">
        <v>58</v>
      </c>
      <c r="C1070" s="174">
        <f t="shared" si="20"/>
        <v>0</v>
      </c>
      <c r="D1070" s="174"/>
      <c r="E1070" s="174"/>
      <c r="F1070" s="174"/>
      <c r="G1070" s="174"/>
      <c r="H1070" s="174"/>
    </row>
    <row r="1071" spans="1:8">
      <c r="A1071" s="172" t="s">
        <v>1909</v>
      </c>
      <c r="B1071" s="172" t="s">
        <v>1910</v>
      </c>
      <c r="C1071" s="174">
        <f t="shared" si="20"/>
        <v>0</v>
      </c>
      <c r="D1071" s="174"/>
      <c r="E1071" s="174"/>
      <c r="F1071" s="174"/>
      <c r="G1071" s="174"/>
      <c r="H1071" s="174"/>
    </row>
    <row r="1072" spans="1:8">
      <c r="A1072" s="172" t="s">
        <v>1911</v>
      </c>
      <c r="B1072" s="172" t="s">
        <v>1912</v>
      </c>
      <c r="C1072" s="174">
        <f t="shared" si="20"/>
        <v>0</v>
      </c>
      <c r="D1072" s="174"/>
      <c r="E1072" s="174"/>
      <c r="F1072" s="174"/>
      <c r="G1072" s="174"/>
      <c r="H1072" s="174"/>
    </row>
    <row r="1073" spans="1:8">
      <c r="A1073" s="172" t="s">
        <v>1913</v>
      </c>
      <c r="B1073" s="172" t="s">
        <v>1914</v>
      </c>
      <c r="C1073" s="174">
        <f t="shared" si="20"/>
        <v>0</v>
      </c>
      <c r="D1073" s="174"/>
      <c r="E1073" s="174"/>
      <c r="F1073" s="174"/>
      <c r="G1073" s="174"/>
      <c r="H1073" s="174"/>
    </row>
    <row r="1074" spans="1:8">
      <c r="A1074" s="172" t="s">
        <v>1915</v>
      </c>
      <c r="B1074" s="173" t="s">
        <v>1916</v>
      </c>
      <c r="C1074" s="174">
        <f t="shared" si="20"/>
        <v>0</v>
      </c>
      <c r="D1074" s="174">
        <f>SUM(D1075:D1081)</f>
        <v>0</v>
      </c>
      <c r="E1074" s="174">
        <f>SUM(E1075:E1081)</f>
        <v>0</v>
      </c>
      <c r="F1074" s="174">
        <f>SUM(F1075:F1081)</f>
        <v>0</v>
      </c>
      <c r="G1074" s="174">
        <f>SUM(G1075:G1081)</f>
        <v>0</v>
      </c>
      <c r="H1074" s="174">
        <f>SUM(H1075:H1081)</f>
        <v>0</v>
      </c>
    </row>
    <row r="1075" spans="1:8">
      <c r="A1075" s="172" t="s">
        <v>1917</v>
      </c>
      <c r="B1075" s="172" t="s">
        <v>54</v>
      </c>
      <c r="C1075" s="174">
        <f t="shared" si="20"/>
        <v>0</v>
      </c>
      <c r="D1075" s="174"/>
      <c r="E1075" s="174"/>
      <c r="F1075" s="174"/>
      <c r="G1075" s="174"/>
      <c r="H1075" s="174"/>
    </row>
    <row r="1076" spans="1:8">
      <c r="A1076" s="172" t="s">
        <v>1918</v>
      </c>
      <c r="B1076" s="172" t="s">
        <v>56</v>
      </c>
      <c r="C1076" s="174">
        <f t="shared" si="20"/>
        <v>0</v>
      </c>
      <c r="D1076" s="174"/>
      <c r="E1076" s="174"/>
      <c r="F1076" s="174"/>
      <c r="G1076" s="174"/>
      <c r="H1076" s="174"/>
    </row>
    <row r="1077" spans="1:8">
      <c r="A1077" s="172" t="s">
        <v>1919</v>
      </c>
      <c r="B1077" s="172" t="s">
        <v>58</v>
      </c>
      <c r="C1077" s="174">
        <f t="shared" si="20"/>
        <v>0</v>
      </c>
      <c r="D1077" s="174"/>
      <c r="E1077" s="174"/>
      <c r="F1077" s="174"/>
      <c r="G1077" s="174"/>
      <c r="H1077" s="174"/>
    </row>
    <row r="1078" spans="1:8">
      <c r="A1078" s="172" t="s">
        <v>1920</v>
      </c>
      <c r="B1078" s="172" t="s">
        <v>1921</v>
      </c>
      <c r="C1078" s="174">
        <f t="shared" si="20"/>
        <v>0</v>
      </c>
      <c r="D1078" s="174"/>
      <c r="E1078" s="174"/>
      <c r="F1078" s="174"/>
      <c r="G1078" s="174"/>
      <c r="H1078" s="174"/>
    </row>
    <row r="1079" spans="1:8">
      <c r="A1079" s="172" t="s">
        <v>1922</v>
      </c>
      <c r="B1079" s="172" t="s">
        <v>1923</v>
      </c>
      <c r="C1079" s="174">
        <f t="shared" si="20"/>
        <v>0</v>
      </c>
      <c r="D1079" s="174"/>
      <c r="E1079" s="174"/>
      <c r="F1079" s="174"/>
      <c r="G1079" s="174"/>
      <c r="H1079" s="174"/>
    </row>
    <row r="1080" spans="1:8">
      <c r="A1080" s="172" t="s">
        <v>1924</v>
      </c>
      <c r="B1080" s="172" t="s">
        <v>1925</v>
      </c>
      <c r="C1080" s="174">
        <f t="shared" si="20"/>
        <v>0</v>
      </c>
      <c r="D1080" s="174"/>
      <c r="E1080" s="174"/>
      <c r="F1080" s="174"/>
      <c r="G1080" s="174"/>
      <c r="H1080" s="174"/>
    </row>
    <row r="1081" spans="1:8">
      <c r="A1081" s="172" t="s">
        <v>1926</v>
      </c>
      <c r="B1081" s="172" t="s">
        <v>1927</v>
      </c>
      <c r="C1081" s="174">
        <f t="shared" si="20"/>
        <v>0</v>
      </c>
      <c r="D1081" s="174"/>
      <c r="E1081" s="174"/>
      <c r="F1081" s="174"/>
      <c r="G1081" s="174"/>
      <c r="H1081" s="174"/>
    </row>
    <row r="1082" spans="1:8">
      <c r="A1082" s="172" t="s">
        <v>1928</v>
      </c>
      <c r="B1082" s="173" t="s">
        <v>1929</v>
      </c>
      <c r="C1082" s="174">
        <f t="shared" si="20"/>
        <v>0</v>
      </c>
      <c r="D1082" s="174">
        <f>SUM(D1083:D1087)</f>
        <v>0</v>
      </c>
      <c r="E1082" s="174">
        <f>SUM(E1083:E1087)</f>
        <v>0</v>
      </c>
      <c r="F1082" s="174">
        <f>SUM(F1083:F1087)</f>
        <v>0</v>
      </c>
      <c r="G1082" s="174">
        <f>SUM(G1083:G1087)</f>
        <v>0</v>
      </c>
      <c r="H1082" s="174">
        <f>SUM(H1083:H1087)</f>
        <v>0</v>
      </c>
    </row>
    <row r="1083" spans="1:8">
      <c r="A1083" s="172" t="s">
        <v>1930</v>
      </c>
      <c r="B1083" s="172" t="s">
        <v>1931</v>
      </c>
      <c r="C1083" s="174">
        <f t="shared" ref="C1083:C1147" si="21">D1083+E1083+F1083+G1083+H1083</f>
        <v>0</v>
      </c>
      <c r="D1083" s="174"/>
      <c r="E1083" s="174"/>
      <c r="F1083" s="174"/>
      <c r="G1083" s="174"/>
      <c r="H1083" s="174"/>
    </row>
    <row r="1084" spans="1:8">
      <c r="A1084" s="172" t="s">
        <v>1932</v>
      </c>
      <c r="B1084" s="172" t="s">
        <v>1933</v>
      </c>
      <c r="C1084" s="174">
        <f t="shared" si="21"/>
        <v>0</v>
      </c>
      <c r="D1084" s="174"/>
      <c r="E1084" s="174"/>
      <c r="F1084" s="174"/>
      <c r="G1084" s="174"/>
      <c r="H1084" s="174"/>
    </row>
    <row r="1085" spans="1:8">
      <c r="A1085" s="172" t="s">
        <v>1934</v>
      </c>
      <c r="B1085" s="172" t="s">
        <v>1935</v>
      </c>
      <c r="C1085" s="174">
        <f t="shared" si="21"/>
        <v>0</v>
      </c>
      <c r="D1085" s="174"/>
      <c r="E1085" s="174"/>
      <c r="F1085" s="174"/>
      <c r="G1085" s="174"/>
      <c r="H1085" s="174"/>
    </row>
    <row r="1086" spans="1:8">
      <c r="A1086" s="172" t="s">
        <v>1936</v>
      </c>
      <c r="B1086" s="172" t="s">
        <v>1937</v>
      </c>
      <c r="C1086" s="174">
        <f t="shared" si="21"/>
        <v>0</v>
      </c>
      <c r="D1086" s="174"/>
      <c r="E1086" s="174"/>
      <c r="F1086" s="174"/>
      <c r="G1086" s="174"/>
      <c r="H1086" s="174"/>
    </row>
    <row r="1087" spans="1:8">
      <c r="A1087" s="172" t="s">
        <v>1938</v>
      </c>
      <c r="B1087" s="172" t="s">
        <v>1939</v>
      </c>
      <c r="C1087" s="174">
        <f t="shared" si="21"/>
        <v>0</v>
      </c>
      <c r="D1087" s="174"/>
      <c r="E1087" s="174"/>
      <c r="F1087" s="174"/>
      <c r="G1087" s="174"/>
      <c r="H1087" s="174"/>
    </row>
    <row r="1088" spans="1:8">
      <c r="A1088" s="172" t="s">
        <v>1940</v>
      </c>
      <c r="B1088" s="173" t="s">
        <v>1941</v>
      </c>
      <c r="C1088" s="174">
        <f t="shared" si="21"/>
        <v>66</v>
      </c>
      <c r="D1088" s="174">
        <f>D1089+D1099+D1105</f>
        <v>66</v>
      </c>
      <c r="E1088" s="174">
        <f>E1089+E1099+E1105</f>
        <v>0</v>
      </c>
      <c r="F1088" s="174">
        <f>F1089+F1099+F1105</f>
        <v>0</v>
      </c>
      <c r="G1088" s="174">
        <f>G1089+G1099+G1105</f>
        <v>0</v>
      </c>
      <c r="H1088" s="174">
        <f>H1089+H1099+H1105</f>
        <v>0</v>
      </c>
    </row>
    <row r="1089" spans="1:8">
      <c r="A1089" s="172" t="s">
        <v>1942</v>
      </c>
      <c r="B1089" s="173" t="s">
        <v>1943</v>
      </c>
      <c r="C1089" s="174">
        <f t="shared" si="21"/>
        <v>66</v>
      </c>
      <c r="D1089" s="174">
        <f>SUM(D1090:D1098)</f>
        <v>66</v>
      </c>
      <c r="E1089" s="174">
        <f>SUM(E1090:E1098)</f>
        <v>0</v>
      </c>
      <c r="F1089" s="174">
        <f>SUM(F1090:F1098)</f>
        <v>0</v>
      </c>
      <c r="G1089" s="174">
        <f>SUM(G1090:G1098)</f>
        <v>0</v>
      </c>
      <c r="H1089" s="174">
        <f>SUM(H1090:H1098)</f>
        <v>0</v>
      </c>
    </row>
    <row r="1090" spans="1:8">
      <c r="A1090" s="172" t="s">
        <v>1944</v>
      </c>
      <c r="B1090" s="172" t="s">
        <v>54</v>
      </c>
      <c r="C1090" s="174">
        <f t="shared" si="21"/>
        <v>57</v>
      </c>
      <c r="D1090" s="174">
        <v>57</v>
      </c>
      <c r="E1090" s="174"/>
      <c r="F1090" s="174"/>
      <c r="G1090" s="174"/>
      <c r="H1090" s="174"/>
    </row>
    <row r="1091" spans="1:8">
      <c r="A1091" s="172" t="s">
        <v>1945</v>
      </c>
      <c r="B1091" s="172" t="s">
        <v>56</v>
      </c>
      <c r="C1091" s="174">
        <f t="shared" si="21"/>
        <v>0</v>
      </c>
      <c r="D1091" s="174"/>
      <c r="E1091" s="174"/>
      <c r="F1091" s="174"/>
      <c r="G1091" s="174"/>
      <c r="H1091" s="174"/>
    </row>
    <row r="1092" spans="1:8">
      <c r="A1092" s="172" t="s">
        <v>1946</v>
      </c>
      <c r="B1092" s="172" t="s">
        <v>58</v>
      </c>
      <c r="C1092" s="174">
        <f t="shared" si="21"/>
        <v>0</v>
      </c>
      <c r="D1092" s="174"/>
      <c r="E1092" s="174"/>
      <c r="F1092" s="174"/>
      <c r="G1092" s="174"/>
      <c r="H1092" s="174"/>
    </row>
    <row r="1093" spans="1:8">
      <c r="A1093" s="172" t="s">
        <v>1947</v>
      </c>
      <c r="B1093" s="172" t="s">
        <v>1948</v>
      </c>
      <c r="C1093" s="174">
        <f t="shared" si="21"/>
        <v>0</v>
      </c>
      <c r="D1093" s="174"/>
      <c r="E1093" s="174"/>
      <c r="F1093" s="174"/>
      <c r="G1093" s="174"/>
      <c r="H1093" s="174"/>
    </row>
    <row r="1094" spans="1:8">
      <c r="A1094" s="172" t="s">
        <v>1949</v>
      </c>
      <c r="B1094" s="172" t="s">
        <v>1950</v>
      </c>
      <c r="C1094" s="174">
        <f t="shared" si="21"/>
        <v>0</v>
      </c>
      <c r="D1094" s="174"/>
      <c r="E1094" s="174"/>
      <c r="F1094" s="174"/>
      <c r="G1094" s="174"/>
      <c r="H1094" s="174"/>
    </row>
    <row r="1095" spans="1:8">
      <c r="A1095" s="172" t="s">
        <v>1951</v>
      </c>
      <c r="B1095" s="172" t="s">
        <v>1952</v>
      </c>
      <c r="C1095" s="174">
        <f t="shared" si="21"/>
        <v>0</v>
      </c>
      <c r="D1095" s="174"/>
      <c r="E1095" s="174"/>
      <c r="F1095" s="174"/>
      <c r="G1095" s="174"/>
      <c r="H1095" s="174"/>
    </row>
    <row r="1096" spans="1:8">
      <c r="A1096" s="172" t="s">
        <v>1953</v>
      </c>
      <c r="B1096" s="172" t="s">
        <v>1954</v>
      </c>
      <c r="C1096" s="174">
        <f t="shared" si="21"/>
        <v>0</v>
      </c>
      <c r="D1096" s="174"/>
      <c r="E1096" s="174"/>
      <c r="F1096" s="174"/>
      <c r="G1096" s="174"/>
      <c r="H1096" s="174"/>
    </row>
    <row r="1097" spans="1:8">
      <c r="A1097" s="172" t="s">
        <v>1955</v>
      </c>
      <c r="B1097" s="172" t="s">
        <v>72</v>
      </c>
      <c r="C1097" s="174">
        <f t="shared" si="21"/>
        <v>3</v>
      </c>
      <c r="D1097" s="174">
        <v>3</v>
      </c>
      <c r="E1097" s="174"/>
      <c r="F1097" s="174"/>
      <c r="G1097" s="174"/>
      <c r="H1097" s="174"/>
    </row>
    <row r="1098" spans="1:8">
      <c r="A1098" s="172" t="s">
        <v>1956</v>
      </c>
      <c r="B1098" s="172" t="s">
        <v>1957</v>
      </c>
      <c r="C1098" s="174">
        <f t="shared" si="21"/>
        <v>6</v>
      </c>
      <c r="D1098" s="174">
        <v>6</v>
      </c>
      <c r="E1098" s="174"/>
      <c r="F1098" s="174"/>
      <c r="G1098" s="174"/>
      <c r="H1098" s="174"/>
    </row>
    <row r="1099" spans="1:8">
      <c r="A1099" s="172" t="s">
        <v>1958</v>
      </c>
      <c r="B1099" s="173" t="s">
        <v>1959</v>
      </c>
      <c r="C1099" s="174">
        <f t="shared" si="21"/>
        <v>0</v>
      </c>
      <c r="D1099" s="174">
        <f>SUM(D1100:D1104)</f>
        <v>0</v>
      </c>
      <c r="E1099" s="174">
        <f>SUM(E1100:E1104)</f>
        <v>0</v>
      </c>
      <c r="F1099" s="174">
        <f>SUM(F1100:F1104)</f>
        <v>0</v>
      </c>
      <c r="G1099" s="174">
        <f>SUM(G1100:G1104)</f>
        <v>0</v>
      </c>
      <c r="H1099" s="174">
        <f>SUM(H1100:H1104)</f>
        <v>0</v>
      </c>
    </row>
    <row r="1100" spans="1:8">
      <c r="A1100" s="172" t="s">
        <v>1960</v>
      </c>
      <c r="B1100" s="172" t="s">
        <v>54</v>
      </c>
      <c r="C1100" s="174">
        <f t="shared" si="21"/>
        <v>0</v>
      </c>
      <c r="D1100" s="174"/>
      <c r="E1100" s="174"/>
      <c r="F1100" s="174"/>
      <c r="G1100" s="174"/>
      <c r="H1100" s="174"/>
    </row>
    <row r="1101" spans="1:8">
      <c r="A1101" s="172" t="s">
        <v>1961</v>
      </c>
      <c r="B1101" s="172" t="s">
        <v>56</v>
      </c>
      <c r="C1101" s="174">
        <f t="shared" si="21"/>
        <v>0</v>
      </c>
      <c r="D1101" s="174"/>
      <c r="E1101" s="174"/>
      <c r="F1101" s="174"/>
      <c r="G1101" s="174"/>
      <c r="H1101" s="174"/>
    </row>
    <row r="1102" spans="1:8">
      <c r="A1102" s="172" t="s">
        <v>1962</v>
      </c>
      <c r="B1102" s="172" t="s">
        <v>58</v>
      </c>
      <c r="C1102" s="174">
        <f t="shared" si="21"/>
        <v>0</v>
      </c>
      <c r="D1102" s="174"/>
      <c r="E1102" s="174"/>
      <c r="F1102" s="174"/>
      <c r="G1102" s="174"/>
      <c r="H1102" s="174"/>
    </row>
    <row r="1103" spans="1:8">
      <c r="A1103" s="172" t="s">
        <v>1963</v>
      </c>
      <c r="B1103" s="172" t="s">
        <v>1964</v>
      </c>
      <c r="C1103" s="174">
        <f t="shared" si="21"/>
        <v>0</v>
      </c>
      <c r="D1103" s="174"/>
      <c r="E1103" s="174"/>
      <c r="F1103" s="174"/>
      <c r="G1103" s="174"/>
      <c r="H1103" s="174"/>
    </row>
    <row r="1104" spans="1:8">
      <c r="A1104" s="172" t="s">
        <v>1965</v>
      </c>
      <c r="B1104" s="172" t="s">
        <v>1966</v>
      </c>
      <c r="C1104" s="174">
        <f t="shared" si="21"/>
        <v>0</v>
      </c>
      <c r="D1104" s="174"/>
      <c r="E1104" s="174"/>
      <c r="F1104" s="174"/>
      <c r="G1104" s="174"/>
      <c r="H1104" s="174"/>
    </row>
    <row r="1105" spans="1:8">
      <c r="A1105" s="172" t="s">
        <v>1967</v>
      </c>
      <c r="B1105" s="173" t="s">
        <v>1968</v>
      </c>
      <c r="C1105" s="174">
        <f t="shared" si="21"/>
        <v>0</v>
      </c>
      <c r="D1105" s="174">
        <f>SUM(D1106:D1107)</f>
        <v>0</v>
      </c>
      <c r="E1105" s="174">
        <f>SUM(E1106:E1107)</f>
        <v>0</v>
      </c>
      <c r="F1105" s="174">
        <f>SUM(F1106:F1107)</f>
        <v>0</v>
      </c>
      <c r="G1105" s="174">
        <f>SUM(G1106:G1107)</f>
        <v>0</v>
      </c>
      <c r="H1105" s="174">
        <f>SUM(H1106:H1107)</f>
        <v>0</v>
      </c>
    </row>
    <row r="1106" spans="1:8">
      <c r="A1106" s="172" t="s">
        <v>1969</v>
      </c>
      <c r="B1106" s="172" t="s">
        <v>1970</v>
      </c>
      <c r="C1106" s="174">
        <f t="shared" si="21"/>
        <v>0</v>
      </c>
      <c r="D1106" s="174"/>
      <c r="E1106" s="174"/>
      <c r="F1106" s="174"/>
      <c r="G1106" s="174"/>
      <c r="H1106" s="174"/>
    </row>
    <row r="1107" spans="1:8">
      <c r="A1107" s="172" t="s">
        <v>1971</v>
      </c>
      <c r="B1107" s="172" t="s">
        <v>1972</v>
      </c>
      <c r="C1107" s="174">
        <f t="shared" si="21"/>
        <v>0</v>
      </c>
      <c r="D1107" s="174"/>
      <c r="E1107" s="174"/>
      <c r="F1107" s="174"/>
      <c r="G1107" s="174"/>
      <c r="H1107" s="174"/>
    </row>
    <row r="1108" spans="1:8">
      <c r="A1108" s="172" t="s">
        <v>1973</v>
      </c>
      <c r="B1108" s="173" t="s">
        <v>1974</v>
      </c>
      <c r="C1108" s="174">
        <f t="shared" si="21"/>
        <v>25</v>
      </c>
      <c r="D1108" s="174">
        <f>D1109+D1116+D1126+D1132+D1135</f>
        <v>20</v>
      </c>
      <c r="E1108" s="174">
        <f>E1109+E1116+E1126+E1132+E1135</f>
        <v>0</v>
      </c>
      <c r="F1108" s="174">
        <f>F1109+F1116+F1126+F1132+F1135</f>
        <v>0</v>
      </c>
      <c r="G1108" s="174">
        <f>G1109+G1116+G1126+G1132+G1135</f>
        <v>5</v>
      </c>
      <c r="H1108" s="174">
        <f>H1109+H1116+H1126+H1132+H1135</f>
        <v>0</v>
      </c>
    </row>
    <row r="1109" spans="1:8">
      <c r="A1109" s="172" t="s">
        <v>1975</v>
      </c>
      <c r="B1109" s="173" t="s">
        <v>1976</v>
      </c>
      <c r="C1109" s="174">
        <f t="shared" si="21"/>
        <v>0</v>
      </c>
      <c r="D1109" s="174">
        <f>SUM(D1110:D1115)</f>
        <v>0</v>
      </c>
      <c r="E1109" s="174">
        <f>SUM(E1110:E1115)</f>
        <v>0</v>
      </c>
      <c r="F1109" s="174">
        <f>SUM(F1110:F1115)</f>
        <v>0</v>
      </c>
      <c r="G1109" s="174">
        <f>SUM(G1110:G1115)</f>
        <v>0</v>
      </c>
      <c r="H1109" s="174">
        <f>SUM(H1110:H1115)</f>
        <v>0</v>
      </c>
    </row>
    <row r="1110" spans="1:8">
      <c r="A1110" s="172" t="s">
        <v>1977</v>
      </c>
      <c r="B1110" s="172" t="s">
        <v>54</v>
      </c>
      <c r="C1110" s="174">
        <f t="shared" si="21"/>
        <v>0</v>
      </c>
      <c r="D1110" s="174"/>
      <c r="E1110" s="174"/>
      <c r="F1110" s="174"/>
      <c r="G1110" s="174"/>
      <c r="H1110" s="174"/>
    </row>
    <row r="1111" spans="1:8">
      <c r="A1111" s="172" t="s">
        <v>1978</v>
      </c>
      <c r="B1111" s="172" t="s">
        <v>56</v>
      </c>
      <c r="C1111" s="174">
        <f t="shared" si="21"/>
        <v>0</v>
      </c>
      <c r="D1111" s="174"/>
      <c r="E1111" s="174"/>
      <c r="F1111" s="174"/>
      <c r="G1111" s="174"/>
      <c r="H1111" s="174"/>
    </row>
    <row r="1112" spans="1:8">
      <c r="A1112" s="172" t="s">
        <v>1979</v>
      </c>
      <c r="B1112" s="172" t="s">
        <v>58</v>
      </c>
      <c r="C1112" s="174">
        <f t="shared" si="21"/>
        <v>0</v>
      </c>
      <c r="D1112" s="174"/>
      <c r="E1112" s="174"/>
      <c r="F1112" s="174"/>
      <c r="G1112" s="174"/>
      <c r="H1112" s="174"/>
    </row>
    <row r="1113" spans="1:8">
      <c r="A1113" s="172" t="s">
        <v>1980</v>
      </c>
      <c r="B1113" s="172" t="s">
        <v>1981</v>
      </c>
      <c r="C1113" s="174">
        <f t="shared" si="21"/>
        <v>0</v>
      </c>
      <c r="D1113" s="174"/>
      <c r="E1113" s="174"/>
      <c r="F1113" s="174"/>
      <c r="G1113" s="174"/>
      <c r="H1113" s="174"/>
    </row>
    <row r="1114" spans="1:8">
      <c r="A1114" s="172" t="s">
        <v>1982</v>
      </c>
      <c r="B1114" s="172" t="s">
        <v>72</v>
      </c>
      <c r="C1114" s="174">
        <f t="shared" si="21"/>
        <v>0</v>
      </c>
      <c r="D1114" s="174"/>
      <c r="E1114" s="174"/>
      <c r="F1114" s="174"/>
      <c r="G1114" s="174"/>
      <c r="H1114" s="174"/>
    </row>
    <row r="1115" spans="1:8">
      <c r="A1115" s="172" t="s">
        <v>1983</v>
      </c>
      <c r="B1115" s="172" t="s">
        <v>1984</v>
      </c>
      <c r="C1115" s="174">
        <f t="shared" si="21"/>
        <v>0</v>
      </c>
      <c r="D1115" s="174"/>
      <c r="E1115" s="174"/>
      <c r="F1115" s="174"/>
      <c r="G1115" s="174"/>
      <c r="H1115" s="174"/>
    </row>
    <row r="1116" s="166" customFormat="1" spans="1:8">
      <c r="A1116" s="172" t="s">
        <v>1985</v>
      </c>
      <c r="B1116" s="173" t="s">
        <v>1986</v>
      </c>
      <c r="C1116" s="174">
        <f t="shared" si="21"/>
        <v>0</v>
      </c>
      <c r="D1116" s="174">
        <f>SUM(D1117:D1125)</f>
        <v>0</v>
      </c>
      <c r="E1116" s="174">
        <f>SUM(E1117:E1125)</f>
        <v>0</v>
      </c>
      <c r="F1116" s="174">
        <f>SUM(F1117:F1125)</f>
        <v>0</v>
      </c>
      <c r="G1116" s="174">
        <f>SUM(G1117:G1125)</f>
        <v>0</v>
      </c>
      <c r="H1116" s="174">
        <f>SUM(H1117:H1125)</f>
        <v>0</v>
      </c>
    </row>
    <row r="1117" spans="1:8">
      <c r="A1117" s="172" t="s">
        <v>1987</v>
      </c>
      <c r="B1117" s="172" t="s">
        <v>1988</v>
      </c>
      <c r="C1117" s="174">
        <f t="shared" si="21"/>
        <v>0</v>
      </c>
      <c r="D1117" s="174"/>
      <c r="E1117" s="174"/>
      <c r="F1117" s="174"/>
      <c r="G1117" s="174"/>
      <c r="H1117" s="174"/>
    </row>
    <row r="1118" spans="1:8">
      <c r="A1118" s="172" t="s">
        <v>1989</v>
      </c>
      <c r="B1118" s="172" t="s">
        <v>1990</v>
      </c>
      <c r="C1118" s="174">
        <f t="shared" si="21"/>
        <v>0</v>
      </c>
      <c r="D1118" s="174"/>
      <c r="E1118" s="174"/>
      <c r="F1118" s="174"/>
      <c r="G1118" s="174"/>
      <c r="H1118" s="174"/>
    </row>
    <row r="1119" spans="1:8">
      <c r="A1119" s="172" t="s">
        <v>1991</v>
      </c>
      <c r="B1119" s="172" t="s">
        <v>1992</v>
      </c>
      <c r="C1119" s="174">
        <f t="shared" si="21"/>
        <v>0</v>
      </c>
      <c r="D1119" s="174"/>
      <c r="E1119" s="174"/>
      <c r="F1119" s="174"/>
      <c r="G1119" s="174"/>
      <c r="H1119" s="174"/>
    </row>
    <row r="1120" spans="1:8">
      <c r="A1120" s="172" t="s">
        <v>1993</v>
      </c>
      <c r="B1120" s="172" t="s">
        <v>1994</v>
      </c>
      <c r="C1120" s="174">
        <f t="shared" si="21"/>
        <v>0</v>
      </c>
      <c r="D1120" s="174"/>
      <c r="E1120" s="174"/>
      <c r="F1120" s="174"/>
      <c r="G1120" s="174"/>
      <c r="H1120" s="174"/>
    </row>
    <row r="1121" spans="1:8">
      <c r="A1121" s="172" t="s">
        <v>1995</v>
      </c>
      <c r="B1121" s="172" t="s">
        <v>1996</v>
      </c>
      <c r="C1121" s="174">
        <f t="shared" si="21"/>
        <v>0</v>
      </c>
      <c r="D1121" s="174"/>
      <c r="E1121" s="174"/>
      <c r="F1121" s="174"/>
      <c r="G1121" s="174"/>
      <c r="H1121" s="174"/>
    </row>
    <row r="1122" spans="1:8">
      <c r="A1122" s="172" t="s">
        <v>1997</v>
      </c>
      <c r="B1122" s="172" t="s">
        <v>1998</v>
      </c>
      <c r="C1122" s="174">
        <f t="shared" si="21"/>
        <v>0</v>
      </c>
      <c r="D1122" s="174"/>
      <c r="E1122" s="174"/>
      <c r="F1122" s="174"/>
      <c r="G1122" s="174"/>
      <c r="H1122" s="174"/>
    </row>
    <row r="1123" spans="1:8">
      <c r="A1123" s="172" t="s">
        <v>1999</v>
      </c>
      <c r="B1123" s="172" t="s">
        <v>2000</v>
      </c>
      <c r="C1123" s="174">
        <f t="shared" si="21"/>
        <v>0</v>
      </c>
      <c r="D1123" s="174"/>
      <c r="E1123" s="174"/>
      <c r="F1123" s="174"/>
      <c r="G1123" s="174"/>
      <c r="H1123" s="174"/>
    </row>
    <row r="1124" spans="1:8">
      <c r="A1124" s="172" t="s">
        <v>2001</v>
      </c>
      <c r="B1124" s="172" t="s">
        <v>2002</v>
      </c>
      <c r="C1124" s="174">
        <f t="shared" si="21"/>
        <v>0</v>
      </c>
      <c r="D1124" s="174"/>
      <c r="E1124" s="174"/>
      <c r="F1124" s="174"/>
      <c r="G1124" s="174"/>
      <c r="H1124" s="174"/>
    </row>
    <row r="1125" ht="13.5" customHeight="1" spans="1:8">
      <c r="A1125" s="172" t="s">
        <v>2003</v>
      </c>
      <c r="B1125" s="176" t="s">
        <v>2004</v>
      </c>
      <c r="C1125" s="174">
        <f t="shared" si="21"/>
        <v>0</v>
      </c>
      <c r="D1125" s="174"/>
      <c r="E1125" s="174"/>
      <c r="F1125" s="174"/>
      <c r="G1125" s="174"/>
      <c r="H1125" s="174"/>
    </row>
    <row r="1126" s="163" customFormat="1" spans="1:8">
      <c r="A1126" s="176" t="s">
        <v>2005</v>
      </c>
      <c r="B1126" s="181" t="s">
        <v>2006</v>
      </c>
      <c r="C1126" s="174">
        <f t="shared" si="21"/>
        <v>1</v>
      </c>
      <c r="D1126" s="175">
        <f>SUM(D1127:D1131)</f>
        <v>0</v>
      </c>
      <c r="E1126" s="175">
        <f>SUM(E1127:E1131)</f>
        <v>0</v>
      </c>
      <c r="F1126" s="175">
        <f>SUM(F1127:F1131)</f>
        <v>0</v>
      </c>
      <c r="G1126" s="175">
        <f>SUM(G1127:G1131)</f>
        <v>1</v>
      </c>
      <c r="H1126" s="175">
        <f>SUM(H1127:H1131)</f>
        <v>0</v>
      </c>
    </row>
    <row r="1127" spans="1:8">
      <c r="A1127" s="172" t="s">
        <v>2007</v>
      </c>
      <c r="B1127" s="172" t="s">
        <v>2008</v>
      </c>
      <c r="C1127" s="174">
        <f t="shared" si="21"/>
        <v>0</v>
      </c>
      <c r="D1127" s="174"/>
      <c r="E1127" s="174"/>
      <c r="F1127" s="174"/>
      <c r="G1127" s="174"/>
      <c r="H1127" s="174"/>
    </row>
    <row r="1128" spans="1:8">
      <c r="A1128" s="172" t="s">
        <v>2009</v>
      </c>
      <c r="B1128" s="172" t="s">
        <v>2010</v>
      </c>
      <c r="C1128" s="174">
        <f t="shared" si="21"/>
        <v>0</v>
      </c>
      <c r="D1128" s="174"/>
      <c r="E1128" s="174"/>
      <c r="F1128" s="174"/>
      <c r="G1128" s="174"/>
      <c r="H1128" s="174"/>
    </row>
    <row r="1129" spans="1:8">
      <c r="A1129" s="172" t="s">
        <v>2011</v>
      </c>
      <c r="B1129" s="172" t="s">
        <v>2012</v>
      </c>
      <c r="C1129" s="174">
        <f t="shared" si="21"/>
        <v>0</v>
      </c>
      <c r="D1129" s="174"/>
      <c r="E1129" s="174"/>
      <c r="F1129" s="174"/>
      <c r="G1129" s="174"/>
      <c r="H1129" s="174"/>
    </row>
    <row r="1130" spans="1:8">
      <c r="A1130" s="172" t="s">
        <v>2013</v>
      </c>
      <c r="B1130" s="172" t="s">
        <v>2014</v>
      </c>
      <c r="C1130" s="174">
        <f t="shared" si="21"/>
        <v>0</v>
      </c>
      <c r="D1130" s="174"/>
      <c r="E1130" s="174"/>
      <c r="F1130" s="174"/>
      <c r="G1130" s="174"/>
      <c r="H1130" s="174"/>
    </row>
    <row r="1131" spans="1:8">
      <c r="A1131" s="172" t="s">
        <v>2015</v>
      </c>
      <c r="B1131" s="172" t="s">
        <v>2016</v>
      </c>
      <c r="C1131" s="174">
        <f t="shared" si="21"/>
        <v>1</v>
      </c>
      <c r="D1131" s="174"/>
      <c r="E1131" s="174"/>
      <c r="F1131" s="174"/>
      <c r="G1131" s="174">
        <v>1</v>
      </c>
      <c r="H1131" s="174"/>
    </row>
    <row r="1132" spans="1:8">
      <c r="A1132" s="172" t="s">
        <v>2017</v>
      </c>
      <c r="B1132" s="173" t="s">
        <v>2018</v>
      </c>
      <c r="C1132" s="174">
        <f t="shared" si="21"/>
        <v>0</v>
      </c>
      <c r="D1132" s="174">
        <f>SUM(D1133:D1134)</f>
        <v>0</v>
      </c>
      <c r="E1132" s="174">
        <f>SUM(E1133:E1134)</f>
        <v>0</v>
      </c>
      <c r="F1132" s="174">
        <f>SUM(F1133:F1134)</f>
        <v>0</v>
      </c>
      <c r="G1132" s="174">
        <f>SUM(G1133:G1134)</f>
        <v>0</v>
      </c>
      <c r="H1132" s="174">
        <f>SUM(H1133:H1134)</f>
        <v>0</v>
      </c>
    </row>
    <row r="1133" spans="1:8">
      <c r="A1133" s="172" t="s">
        <v>2019</v>
      </c>
      <c r="B1133" s="172" t="s">
        <v>2020</v>
      </c>
      <c r="C1133" s="174">
        <f t="shared" si="21"/>
        <v>0</v>
      </c>
      <c r="D1133" s="174"/>
      <c r="E1133" s="174"/>
      <c r="F1133" s="174"/>
      <c r="G1133" s="174"/>
      <c r="H1133" s="174"/>
    </row>
    <row r="1134" spans="1:8">
      <c r="A1134" s="172" t="s">
        <v>2021</v>
      </c>
      <c r="B1134" s="172" t="s">
        <v>2022</v>
      </c>
      <c r="C1134" s="174">
        <f t="shared" si="21"/>
        <v>0</v>
      </c>
      <c r="D1134" s="174"/>
      <c r="E1134" s="174"/>
      <c r="F1134" s="174"/>
      <c r="G1134" s="174"/>
      <c r="H1134" s="174"/>
    </row>
    <row r="1135" spans="1:8">
      <c r="A1135" s="172" t="s">
        <v>2023</v>
      </c>
      <c r="B1135" s="173" t="s">
        <v>2024</v>
      </c>
      <c r="C1135" s="174">
        <f t="shared" si="21"/>
        <v>24</v>
      </c>
      <c r="D1135" s="174">
        <f>SUM(D1136:D1137)</f>
        <v>20</v>
      </c>
      <c r="E1135" s="174">
        <f t="shared" ref="E1135:H1135" si="22">SUM(E1136:E1137)</f>
        <v>0</v>
      </c>
      <c r="F1135" s="174">
        <f t="shared" si="22"/>
        <v>0</v>
      </c>
      <c r="G1135" s="174">
        <f t="shared" si="22"/>
        <v>4</v>
      </c>
      <c r="H1135" s="174">
        <f t="shared" si="22"/>
        <v>0</v>
      </c>
    </row>
    <row r="1136" spans="1:8">
      <c r="A1136" s="172">
        <v>2179902</v>
      </c>
      <c r="B1136" s="172" t="s">
        <v>2025</v>
      </c>
      <c r="C1136" s="174">
        <f t="shared" si="21"/>
        <v>0</v>
      </c>
      <c r="D1136" s="174"/>
      <c r="E1136" s="174"/>
      <c r="F1136" s="174"/>
      <c r="G1136" s="174"/>
      <c r="H1136" s="174"/>
    </row>
    <row r="1137" spans="1:8">
      <c r="A1137" s="172">
        <v>2179999</v>
      </c>
      <c r="B1137" s="172" t="s">
        <v>2026</v>
      </c>
      <c r="C1137" s="174">
        <f t="shared" si="21"/>
        <v>24</v>
      </c>
      <c r="D1137" s="174">
        <v>20</v>
      </c>
      <c r="E1137" s="174"/>
      <c r="F1137" s="174"/>
      <c r="G1137" s="174">
        <v>4</v>
      </c>
      <c r="H1137" s="174"/>
    </row>
    <row r="1138" spans="1:8">
      <c r="A1138" s="172" t="s">
        <v>2027</v>
      </c>
      <c r="B1138" s="173" t="s">
        <v>2028</v>
      </c>
      <c r="C1138" s="174">
        <f t="shared" si="21"/>
        <v>0</v>
      </c>
      <c r="D1138" s="174">
        <f>SUM(D1139:D1147)</f>
        <v>0</v>
      </c>
      <c r="E1138" s="174">
        <f>SUM(E1139:E1147)</f>
        <v>0</v>
      </c>
      <c r="F1138" s="174">
        <f>SUM(F1139:F1147)</f>
        <v>0</v>
      </c>
      <c r="G1138" s="174">
        <f>SUM(G1139:G1147)</f>
        <v>0</v>
      </c>
      <c r="H1138" s="174">
        <f>SUM(H1139:H1147)</f>
        <v>0</v>
      </c>
    </row>
    <row r="1139" spans="1:8">
      <c r="A1139" s="172" t="s">
        <v>2029</v>
      </c>
      <c r="B1139" s="173" t="s">
        <v>2030</v>
      </c>
      <c r="C1139" s="174">
        <f t="shared" si="21"/>
        <v>0</v>
      </c>
      <c r="D1139" s="174"/>
      <c r="E1139" s="174"/>
      <c r="F1139" s="174"/>
      <c r="G1139" s="174"/>
      <c r="H1139" s="174"/>
    </row>
    <row r="1140" spans="1:8">
      <c r="A1140" s="172" t="s">
        <v>2031</v>
      </c>
      <c r="B1140" s="173" t="s">
        <v>2032</v>
      </c>
      <c r="C1140" s="174">
        <f t="shared" si="21"/>
        <v>0</v>
      </c>
      <c r="D1140" s="174"/>
      <c r="E1140" s="174"/>
      <c r="F1140" s="174"/>
      <c r="G1140" s="174"/>
      <c r="H1140" s="174"/>
    </row>
    <row r="1141" spans="1:8">
      <c r="A1141" s="172" t="s">
        <v>2033</v>
      </c>
      <c r="B1141" s="173" t="s">
        <v>2034</v>
      </c>
      <c r="C1141" s="174">
        <f t="shared" si="21"/>
        <v>0</v>
      </c>
      <c r="D1141" s="174"/>
      <c r="E1141" s="174"/>
      <c r="F1141" s="174"/>
      <c r="G1141" s="174"/>
      <c r="H1141" s="174"/>
    </row>
    <row r="1142" spans="1:8">
      <c r="A1142" s="172" t="s">
        <v>2035</v>
      </c>
      <c r="B1142" s="173" t="s">
        <v>2036</v>
      </c>
      <c r="C1142" s="174">
        <f t="shared" si="21"/>
        <v>0</v>
      </c>
      <c r="D1142" s="174"/>
      <c r="E1142" s="174"/>
      <c r="F1142" s="174"/>
      <c r="G1142" s="174"/>
      <c r="H1142" s="174"/>
    </row>
    <row r="1143" spans="1:8">
      <c r="A1143" s="172" t="s">
        <v>2037</v>
      </c>
      <c r="B1143" s="173" t="s">
        <v>2038</v>
      </c>
      <c r="C1143" s="174">
        <f t="shared" si="21"/>
        <v>0</v>
      </c>
      <c r="D1143" s="174"/>
      <c r="E1143" s="174"/>
      <c r="F1143" s="174"/>
      <c r="G1143" s="174"/>
      <c r="H1143" s="174"/>
    </row>
    <row r="1144" spans="1:8">
      <c r="A1144" s="172" t="s">
        <v>2039</v>
      </c>
      <c r="B1144" s="173" t="s">
        <v>2040</v>
      </c>
      <c r="C1144" s="174">
        <f t="shared" si="21"/>
        <v>0</v>
      </c>
      <c r="D1144" s="174"/>
      <c r="E1144" s="174"/>
      <c r="F1144" s="174"/>
      <c r="G1144" s="174"/>
      <c r="H1144" s="174"/>
    </row>
    <row r="1145" spans="1:8">
      <c r="A1145" s="172" t="s">
        <v>2041</v>
      </c>
      <c r="B1145" s="173" t="s">
        <v>2042</v>
      </c>
      <c r="C1145" s="174">
        <f t="shared" si="21"/>
        <v>0</v>
      </c>
      <c r="D1145" s="174"/>
      <c r="E1145" s="174"/>
      <c r="F1145" s="174"/>
      <c r="G1145" s="174"/>
      <c r="H1145" s="174"/>
    </row>
    <row r="1146" spans="1:8">
      <c r="A1146" s="172" t="s">
        <v>2043</v>
      </c>
      <c r="B1146" s="173" t="s">
        <v>2044</v>
      </c>
      <c r="C1146" s="174">
        <f t="shared" si="21"/>
        <v>0</v>
      </c>
      <c r="D1146" s="174"/>
      <c r="E1146" s="174"/>
      <c r="F1146" s="174"/>
      <c r="G1146" s="174"/>
      <c r="H1146" s="174"/>
    </row>
    <row r="1147" spans="1:8">
      <c r="A1147" s="172" t="s">
        <v>2045</v>
      </c>
      <c r="B1147" s="173" t="s">
        <v>2046</v>
      </c>
      <c r="C1147" s="174">
        <f t="shared" si="21"/>
        <v>0</v>
      </c>
      <c r="D1147" s="174"/>
      <c r="E1147" s="174"/>
      <c r="F1147" s="174"/>
      <c r="G1147" s="174"/>
      <c r="H1147" s="174"/>
    </row>
    <row r="1148" spans="1:8">
      <c r="A1148" s="172" t="s">
        <v>2047</v>
      </c>
      <c r="B1148" s="173" t="s">
        <v>2048</v>
      </c>
      <c r="C1148" s="174">
        <f t="shared" ref="C1148:C1211" si="23">D1148+E1148+F1148+G1148+H1148</f>
        <v>591</v>
      </c>
      <c r="D1148" s="174">
        <f>SUM(D1149,D1176,D1191)</f>
        <v>591</v>
      </c>
      <c r="E1148" s="174">
        <f>SUM(E1149,E1176,E1191)</f>
        <v>0</v>
      </c>
      <c r="F1148" s="174">
        <f>SUM(F1149,F1176,F1191)</f>
        <v>0</v>
      </c>
      <c r="G1148" s="174">
        <f>SUM(G1149,G1176,G1191)</f>
        <v>0</v>
      </c>
      <c r="H1148" s="174">
        <f>SUM(H1149,H1176,H1191)</f>
        <v>0</v>
      </c>
    </row>
    <row r="1149" spans="1:8">
      <c r="A1149" s="172" t="s">
        <v>2049</v>
      </c>
      <c r="B1149" s="173" t="s">
        <v>2050</v>
      </c>
      <c r="C1149" s="174">
        <f t="shared" si="23"/>
        <v>581</v>
      </c>
      <c r="D1149" s="174">
        <f>SUM(D1150:D1175)</f>
        <v>581</v>
      </c>
      <c r="E1149" s="174">
        <f>SUM(E1150:E1175)</f>
        <v>0</v>
      </c>
      <c r="F1149" s="174">
        <f>SUM(F1150:F1175)</f>
        <v>0</v>
      </c>
      <c r="G1149" s="174">
        <f>SUM(G1150:G1175)</f>
        <v>0</v>
      </c>
      <c r="H1149" s="174">
        <f>SUM(H1150:H1175)</f>
        <v>0</v>
      </c>
    </row>
    <row r="1150" spans="1:8">
      <c r="A1150" s="172" t="s">
        <v>2051</v>
      </c>
      <c r="B1150" s="172" t="s">
        <v>54</v>
      </c>
      <c r="C1150" s="174">
        <f t="shared" si="23"/>
        <v>228</v>
      </c>
      <c r="D1150" s="174">
        <v>228</v>
      </c>
      <c r="E1150" s="174"/>
      <c r="F1150" s="174"/>
      <c r="G1150" s="174"/>
      <c r="H1150" s="174"/>
    </row>
    <row r="1151" spans="1:8">
      <c r="A1151" s="172" t="s">
        <v>2052</v>
      </c>
      <c r="B1151" s="172" t="s">
        <v>56</v>
      </c>
      <c r="C1151" s="174">
        <f t="shared" si="23"/>
        <v>0</v>
      </c>
      <c r="D1151" s="174"/>
      <c r="E1151" s="174"/>
      <c r="F1151" s="174"/>
      <c r="G1151" s="174"/>
      <c r="H1151" s="174"/>
    </row>
    <row r="1152" spans="1:8">
      <c r="A1152" s="172" t="s">
        <v>2053</v>
      </c>
      <c r="B1152" s="172" t="s">
        <v>58</v>
      </c>
      <c r="C1152" s="174">
        <f t="shared" si="23"/>
        <v>0</v>
      </c>
      <c r="D1152" s="174"/>
      <c r="E1152" s="174"/>
      <c r="F1152" s="174"/>
      <c r="G1152" s="174"/>
      <c r="H1152" s="174"/>
    </row>
    <row r="1153" spans="1:8">
      <c r="A1153" s="172" t="s">
        <v>2054</v>
      </c>
      <c r="B1153" s="172" t="s">
        <v>2055</v>
      </c>
      <c r="C1153" s="174">
        <f t="shared" si="23"/>
        <v>50</v>
      </c>
      <c r="D1153" s="174">
        <v>50</v>
      </c>
      <c r="E1153" s="174"/>
      <c r="F1153" s="174"/>
      <c r="G1153" s="174"/>
      <c r="H1153" s="174"/>
    </row>
    <row r="1154" spans="1:8">
      <c r="A1154" s="172" t="s">
        <v>2056</v>
      </c>
      <c r="B1154" s="172" t="s">
        <v>2057</v>
      </c>
      <c r="C1154" s="174">
        <f t="shared" si="23"/>
        <v>2</v>
      </c>
      <c r="D1154" s="174">
        <v>2</v>
      </c>
      <c r="E1154" s="174"/>
      <c r="F1154" s="174"/>
      <c r="G1154" s="174"/>
      <c r="H1154" s="174"/>
    </row>
    <row r="1155" spans="1:8">
      <c r="A1155" s="172" t="s">
        <v>2058</v>
      </c>
      <c r="B1155" s="172" t="s">
        <v>2059</v>
      </c>
      <c r="C1155" s="174">
        <f t="shared" si="23"/>
        <v>0</v>
      </c>
      <c r="D1155" s="174"/>
      <c r="E1155" s="174"/>
      <c r="F1155" s="174"/>
      <c r="G1155" s="174"/>
      <c r="H1155" s="174"/>
    </row>
    <row r="1156" spans="1:8">
      <c r="A1156" s="172" t="s">
        <v>2060</v>
      </c>
      <c r="B1156" s="172" t="s">
        <v>2061</v>
      </c>
      <c r="C1156" s="174">
        <f t="shared" si="23"/>
        <v>45</v>
      </c>
      <c r="D1156" s="174">
        <v>45</v>
      </c>
      <c r="E1156" s="174"/>
      <c r="F1156" s="174"/>
      <c r="G1156" s="174"/>
      <c r="H1156" s="174"/>
    </row>
    <row r="1157" spans="1:8">
      <c r="A1157" s="172" t="s">
        <v>2062</v>
      </c>
      <c r="B1157" s="172" t="s">
        <v>2063</v>
      </c>
      <c r="C1157" s="174">
        <f t="shared" si="23"/>
        <v>4</v>
      </c>
      <c r="D1157" s="174">
        <v>4</v>
      </c>
      <c r="E1157" s="174"/>
      <c r="F1157" s="174"/>
      <c r="G1157" s="174"/>
      <c r="H1157" s="174"/>
    </row>
    <row r="1158" spans="1:8">
      <c r="A1158" s="172" t="s">
        <v>2064</v>
      </c>
      <c r="B1158" s="172" t="s">
        <v>2065</v>
      </c>
      <c r="C1158" s="174">
        <f t="shared" si="23"/>
        <v>0</v>
      </c>
      <c r="D1158" s="174"/>
      <c r="E1158" s="174"/>
      <c r="F1158" s="174"/>
      <c r="G1158" s="174"/>
      <c r="H1158" s="174"/>
    </row>
    <row r="1159" spans="1:8">
      <c r="A1159" s="172" t="s">
        <v>2066</v>
      </c>
      <c r="B1159" s="172" t="s">
        <v>2067</v>
      </c>
      <c r="C1159" s="174">
        <f t="shared" si="23"/>
        <v>0</v>
      </c>
      <c r="D1159" s="174"/>
      <c r="E1159" s="174"/>
      <c r="F1159" s="174"/>
      <c r="G1159" s="174"/>
      <c r="H1159" s="174"/>
    </row>
    <row r="1160" spans="1:8">
      <c r="A1160" s="172" t="s">
        <v>2068</v>
      </c>
      <c r="B1160" s="172" t="s">
        <v>2069</v>
      </c>
      <c r="C1160" s="174">
        <f t="shared" si="23"/>
        <v>0</v>
      </c>
      <c r="D1160" s="174"/>
      <c r="E1160" s="174"/>
      <c r="F1160" s="174"/>
      <c r="G1160" s="174"/>
      <c r="H1160" s="174"/>
    </row>
    <row r="1161" spans="1:8">
      <c r="A1161" s="172" t="s">
        <v>2070</v>
      </c>
      <c r="B1161" s="172" t="s">
        <v>2071</v>
      </c>
      <c r="C1161" s="174">
        <f t="shared" si="23"/>
        <v>0</v>
      </c>
      <c r="D1161" s="174"/>
      <c r="E1161" s="174"/>
      <c r="F1161" s="174"/>
      <c r="G1161" s="174"/>
      <c r="H1161" s="174"/>
    </row>
    <row r="1162" spans="1:8">
      <c r="A1162" s="172" t="s">
        <v>2072</v>
      </c>
      <c r="B1162" s="172" t="s">
        <v>2073</v>
      </c>
      <c r="C1162" s="174">
        <f t="shared" si="23"/>
        <v>0</v>
      </c>
      <c r="D1162" s="174"/>
      <c r="E1162" s="174"/>
      <c r="F1162" s="174"/>
      <c r="G1162" s="174"/>
      <c r="H1162" s="174"/>
    </row>
    <row r="1163" spans="1:8">
      <c r="A1163" s="172" t="s">
        <v>2074</v>
      </c>
      <c r="B1163" s="172" t="s">
        <v>2075</v>
      </c>
      <c r="C1163" s="174">
        <f t="shared" si="23"/>
        <v>0</v>
      </c>
      <c r="D1163" s="174"/>
      <c r="E1163" s="174"/>
      <c r="F1163" s="174"/>
      <c r="G1163" s="174"/>
      <c r="H1163" s="174"/>
    </row>
    <row r="1164" spans="1:8">
      <c r="A1164" s="172" t="s">
        <v>2076</v>
      </c>
      <c r="B1164" s="172" t="s">
        <v>2077</v>
      </c>
      <c r="C1164" s="174">
        <f t="shared" si="23"/>
        <v>0</v>
      </c>
      <c r="D1164" s="174"/>
      <c r="E1164" s="174"/>
      <c r="F1164" s="174"/>
      <c r="G1164" s="174"/>
      <c r="H1164" s="174"/>
    </row>
    <row r="1165" spans="1:8">
      <c r="A1165" s="172" t="s">
        <v>2078</v>
      </c>
      <c r="B1165" s="172" t="s">
        <v>2079</v>
      </c>
      <c r="C1165" s="174">
        <f t="shared" si="23"/>
        <v>0</v>
      </c>
      <c r="D1165" s="174"/>
      <c r="E1165" s="174"/>
      <c r="F1165" s="174"/>
      <c r="G1165" s="174"/>
      <c r="H1165" s="174"/>
    </row>
    <row r="1166" spans="1:8">
      <c r="A1166" s="172" t="s">
        <v>2080</v>
      </c>
      <c r="B1166" s="172" t="s">
        <v>2081</v>
      </c>
      <c r="C1166" s="174">
        <f t="shared" si="23"/>
        <v>0</v>
      </c>
      <c r="D1166" s="174"/>
      <c r="E1166" s="174"/>
      <c r="F1166" s="174"/>
      <c r="G1166" s="174"/>
      <c r="H1166" s="174"/>
    </row>
    <row r="1167" spans="1:8">
      <c r="A1167" s="172" t="s">
        <v>2082</v>
      </c>
      <c r="B1167" s="172" t="s">
        <v>2083</v>
      </c>
      <c r="C1167" s="174">
        <f t="shared" si="23"/>
        <v>0</v>
      </c>
      <c r="D1167" s="174"/>
      <c r="E1167" s="174"/>
      <c r="F1167" s="174"/>
      <c r="G1167" s="174"/>
      <c r="H1167" s="174"/>
    </row>
    <row r="1168" spans="1:8">
      <c r="A1168" s="172" t="s">
        <v>2084</v>
      </c>
      <c r="B1168" s="172" t="s">
        <v>2085</v>
      </c>
      <c r="C1168" s="174">
        <f t="shared" si="23"/>
        <v>0</v>
      </c>
      <c r="D1168" s="174"/>
      <c r="E1168" s="174"/>
      <c r="F1168" s="174"/>
      <c r="G1168" s="174"/>
      <c r="H1168" s="174"/>
    </row>
    <row r="1169" spans="1:8">
      <c r="A1169" s="172" t="s">
        <v>2086</v>
      </c>
      <c r="B1169" s="172" t="s">
        <v>2087</v>
      </c>
      <c r="C1169" s="174">
        <f t="shared" si="23"/>
        <v>0</v>
      </c>
      <c r="D1169" s="174"/>
      <c r="E1169" s="174"/>
      <c r="F1169" s="174"/>
      <c r="G1169" s="174"/>
      <c r="H1169" s="174"/>
    </row>
    <row r="1170" spans="1:8">
      <c r="A1170" s="172" t="s">
        <v>2088</v>
      </c>
      <c r="B1170" s="172" t="s">
        <v>2089</v>
      </c>
      <c r="C1170" s="174">
        <f t="shared" si="23"/>
        <v>0</v>
      </c>
      <c r="D1170" s="174"/>
      <c r="E1170" s="174"/>
      <c r="F1170" s="174"/>
      <c r="G1170" s="174"/>
      <c r="H1170" s="174"/>
    </row>
    <row r="1171" spans="1:8">
      <c r="A1171" s="172" t="s">
        <v>2090</v>
      </c>
      <c r="B1171" s="172" t="s">
        <v>2091</v>
      </c>
      <c r="C1171" s="174">
        <f t="shared" si="23"/>
        <v>0</v>
      </c>
      <c r="D1171" s="174"/>
      <c r="E1171" s="174"/>
      <c r="F1171" s="174"/>
      <c r="G1171" s="174"/>
      <c r="H1171" s="174"/>
    </row>
    <row r="1172" spans="1:8">
      <c r="A1172" s="172" t="s">
        <v>2092</v>
      </c>
      <c r="B1172" s="172" t="s">
        <v>2093</v>
      </c>
      <c r="C1172" s="174">
        <f t="shared" si="23"/>
        <v>0</v>
      </c>
      <c r="D1172" s="174"/>
      <c r="E1172" s="174"/>
      <c r="F1172" s="174"/>
      <c r="G1172" s="174"/>
      <c r="H1172" s="174"/>
    </row>
    <row r="1173" spans="1:8">
      <c r="A1173" s="172" t="s">
        <v>2094</v>
      </c>
      <c r="B1173" s="172" t="s">
        <v>2095</v>
      </c>
      <c r="C1173" s="174">
        <f t="shared" si="23"/>
        <v>0</v>
      </c>
      <c r="D1173" s="174"/>
      <c r="E1173" s="174"/>
      <c r="F1173" s="174"/>
      <c r="G1173" s="174"/>
      <c r="H1173" s="174"/>
    </row>
    <row r="1174" spans="1:8">
      <c r="A1174" s="172" t="s">
        <v>2096</v>
      </c>
      <c r="B1174" s="172" t="s">
        <v>72</v>
      </c>
      <c r="C1174" s="174">
        <f t="shared" si="23"/>
        <v>185</v>
      </c>
      <c r="D1174" s="174">
        <v>185</v>
      </c>
      <c r="E1174" s="174"/>
      <c r="F1174" s="174"/>
      <c r="G1174" s="174"/>
      <c r="H1174" s="174"/>
    </row>
    <row r="1175" spans="1:8">
      <c r="A1175" s="172" t="s">
        <v>2097</v>
      </c>
      <c r="B1175" s="172" t="s">
        <v>2098</v>
      </c>
      <c r="C1175" s="174">
        <f t="shared" si="23"/>
        <v>67</v>
      </c>
      <c r="D1175" s="174">
        <v>67</v>
      </c>
      <c r="E1175" s="174"/>
      <c r="F1175" s="174"/>
      <c r="G1175" s="174"/>
      <c r="H1175" s="174"/>
    </row>
    <row r="1176" spans="1:8">
      <c r="A1176" s="172" t="s">
        <v>2099</v>
      </c>
      <c r="B1176" s="173" t="s">
        <v>2100</v>
      </c>
      <c r="C1176" s="174">
        <f t="shared" si="23"/>
        <v>10</v>
      </c>
      <c r="D1176" s="174">
        <f>SUM(D1177:D1190)</f>
        <v>10</v>
      </c>
      <c r="E1176" s="174">
        <f>SUM(E1177:E1190)</f>
        <v>0</v>
      </c>
      <c r="F1176" s="174">
        <f>SUM(F1177:F1190)</f>
        <v>0</v>
      </c>
      <c r="G1176" s="174">
        <f>SUM(G1177:G1190)</f>
        <v>0</v>
      </c>
      <c r="H1176" s="174">
        <f>SUM(H1177:H1190)</f>
        <v>0</v>
      </c>
    </row>
    <row r="1177" spans="1:8">
      <c r="A1177" s="172" t="s">
        <v>2101</v>
      </c>
      <c r="B1177" s="172" t="s">
        <v>54</v>
      </c>
      <c r="C1177" s="174">
        <f t="shared" si="23"/>
        <v>0</v>
      </c>
      <c r="D1177" s="174"/>
      <c r="E1177" s="174"/>
      <c r="F1177" s="174"/>
      <c r="G1177" s="174"/>
      <c r="H1177" s="174"/>
    </row>
    <row r="1178" spans="1:8">
      <c r="A1178" s="172" t="s">
        <v>2102</v>
      </c>
      <c r="B1178" s="172" t="s">
        <v>56</v>
      </c>
      <c r="C1178" s="174">
        <f t="shared" si="23"/>
        <v>0</v>
      </c>
      <c r="D1178" s="174"/>
      <c r="E1178" s="174"/>
      <c r="F1178" s="174"/>
      <c r="G1178" s="174"/>
      <c r="H1178" s="174"/>
    </row>
    <row r="1179" spans="1:8">
      <c r="A1179" s="172" t="s">
        <v>2103</v>
      </c>
      <c r="B1179" s="172" t="s">
        <v>58</v>
      </c>
      <c r="C1179" s="174">
        <f t="shared" si="23"/>
        <v>0</v>
      </c>
      <c r="D1179" s="174"/>
      <c r="E1179" s="174"/>
      <c r="F1179" s="174"/>
      <c r="G1179" s="174"/>
      <c r="H1179" s="174"/>
    </row>
    <row r="1180" spans="1:8">
      <c r="A1180" s="172" t="s">
        <v>2104</v>
      </c>
      <c r="B1180" s="172" t="s">
        <v>2105</v>
      </c>
      <c r="C1180" s="174">
        <f t="shared" si="23"/>
        <v>0</v>
      </c>
      <c r="D1180" s="174"/>
      <c r="E1180" s="174"/>
      <c r="F1180" s="174"/>
      <c r="G1180" s="174"/>
      <c r="H1180" s="174"/>
    </row>
    <row r="1181" spans="1:8">
      <c r="A1181" s="172" t="s">
        <v>2106</v>
      </c>
      <c r="B1181" s="172" t="s">
        <v>2107</v>
      </c>
      <c r="C1181" s="174">
        <f t="shared" si="23"/>
        <v>0</v>
      </c>
      <c r="D1181" s="174"/>
      <c r="E1181" s="174"/>
      <c r="F1181" s="174"/>
      <c r="G1181" s="174"/>
      <c r="H1181" s="174"/>
    </row>
    <row r="1182" spans="1:8">
      <c r="A1182" s="172" t="s">
        <v>2108</v>
      </c>
      <c r="B1182" s="172" t="s">
        <v>2109</v>
      </c>
      <c r="C1182" s="174">
        <f t="shared" si="23"/>
        <v>0</v>
      </c>
      <c r="D1182" s="174"/>
      <c r="E1182" s="174"/>
      <c r="F1182" s="174"/>
      <c r="G1182" s="174"/>
      <c r="H1182" s="174"/>
    </row>
    <row r="1183" spans="1:8">
      <c r="A1183" s="172" t="s">
        <v>2110</v>
      </c>
      <c r="B1183" s="172" t="s">
        <v>2111</v>
      </c>
      <c r="C1183" s="174">
        <f t="shared" si="23"/>
        <v>0</v>
      </c>
      <c r="D1183" s="174"/>
      <c r="E1183" s="174"/>
      <c r="F1183" s="174"/>
      <c r="G1183" s="174"/>
      <c r="H1183" s="174"/>
    </row>
    <row r="1184" spans="1:8">
      <c r="A1184" s="172" t="s">
        <v>2112</v>
      </c>
      <c r="B1184" s="172" t="s">
        <v>2113</v>
      </c>
      <c r="C1184" s="174">
        <f t="shared" si="23"/>
        <v>10</v>
      </c>
      <c r="D1184" s="174">
        <v>10</v>
      </c>
      <c r="E1184" s="174"/>
      <c r="F1184" s="174"/>
      <c r="G1184" s="174"/>
      <c r="H1184" s="174"/>
    </row>
    <row r="1185" spans="1:8">
      <c r="A1185" s="172" t="s">
        <v>2114</v>
      </c>
      <c r="B1185" s="172" t="s">
        <v>2115</v>
      </c>
      <c r="C1185" s="174">
        <f t="shared" si="23"/>
        <v>0</v>
      </c>
      <c r="D1185" s="174"/>
      <c r="E1185" s="174"/>
      <c r="F1185" s="174"/>
      <c r="G1185" s="174"/>
      <c r="H1185" s="174"/>
    </row>
    <row r="1186" spans="1:8">
      <c r="A1186" s="172" t="s">
        <v>2116</v>
      </c>
      <c r="B1186" s="172" t="s">
        <v>2117</v>
      </c>
      <c r="C1186" s="174">
        <f t="shared" si="23"/>
        <v>0</v>
      </c>
      <c r="D1186" s="174"/>
      <c r="E1186" s="174"/>
      <c r="F1186" s="174"/>
      <c r="G1186" s="174"/>
      <c r="H1186" s="174"/>
    </row>
    <row r="1187" spans="1:8">
      <c r="A1187" s="172" t="s">
        <v>2118</v>
      </c>
      <c r="B1187" s="172" t="s">
        <v>2119</v>
      </c>
      <c r="C1187" s="174">
        <f t="shared" si="23"/>
        <v>0</v>
      </c>
      <c r="D1187" s="174"/>
      <c r="E1187" s="174"/>
      <c r="F1187" s="174"/>
      <c r="G1187" s="174"/>
      <c r="H1187" s="174"/>
    </row>
    <row r="1188" spans="1:8">
      <c r="A1188" s="172" t="s">
        <v>2120</v>
      </c>
      <c r="B1188" s="172" t="s">
        <v>2121</v>
      </c>
      <c r="C1188" s="174">
        <f t="shared" si="23"/>
        <v>0</v>
      </c>
      <c r="D1188" s="174"/>
      <c r="E1188" s="174"/>
      <c r="F1188" s="174"/>
      <c r="G1188" s="174"/>
      <c r="H1188" s="174"/>
    </row>
    <row r="1189" spans="1:8">
      <c r="A1189" s="172" t="s">
        <v>2122</v>
      </c>
      <c r="B1189" s="172" t="s">
        <v>2123</v>
      </c>
      <c r="C1189" s="174">
        <f t="shared" si="23"/>
        <v>0</v>
      </c>
      <c r="D1189" s="174"/>
      <c r="E1189" s="174"/>
      <c r="F1189" s="174"/>
      <c r="G1189" s="174"/>
      <c r="H1189" s="174"/>
    </row>
    <row r="1190" spans="1:8">
      <c r="A1190" s="172" t="s">
        <v>2124</v>
      </c>
      <c r="B1190" s="172" t="s">
        <v>2125</v>
      </c>
      <c r="C1190" s="174">
        <f t="shared" si="23"/>
        <v>0</v>
      </c>
      <c r="D1190" s="174"/>
      <c r="E1190" s="174"/>
      <c r="F1190" s="174"/>
      <c r="G1190" s="174"/>
      <c r="H1190" s="174"/>
    </row>
    <row r="1191" spans="1:8">
      <c r="A1191" s="172" t="s">
        <v>2126</v>
      </c>
      <c r="B1191" s="173" t="s">
        <v>2127</v>
      </c>
      <c r="C1191" s="174">
        <f t="shared" si="23"/>
        <v>0</v>
      </c>
      <c r="D1191" s="174">
        <f>SUM(D1192:D1192)</f>
        <v>0</v>
      </c>
      <c r="E1191" s="174">
        <f>SUM(E1192:E1192)</f>
        <v>0</v>
      </c>
      <c r="F1191" s="174">
        <f>SUM(F1192:F1192)</f>
        <v>0</v>
      </c>
      <c r="G1191" s="174">
        <f>SUM(G1192:G1192)</f>
        <v>0</v>
      </c>
      <c r="H1191" s="174">
        <f>SUM(H1192:H1192)</f>
        <v>0</v>
      </c>
    </row>
    <row r="1192" spans="1:8">
      <c r="A1192" s="172">
        <v>2209999</v>
      </c>
      <c r="B1192" s="172" t="s">
        <v>2128</v>
      </c>
      <c r="C1192" s="174">
        <f t="shared" si="23"/>
        <v>0</v>
      </c>
      <c r="D1192" s="174"/>
      <c r="E1192" s="174"/>
      <c r="F1192" s="174"/>
      <c r="G1192" s="174"/>
      <c r="H1192" s="174"/>
    </row>
    <row r="1193" spans="1:8">
      <c r="A1193" s="172" t="s">
        <v>2129</v>
      </c>
      <c r="B1193" s="173" t="s">
        <v>2130</v>
      </c>
      <c r="C1193" s="174">
        <f t="shared" si="23"/>
        <v>2513</v>
      </c>
      <c r="D1193" s="174">
        <f>SUM(D1194,D1205,D1209)</f>
        <v>2513</v>
      </c>
      <c r="E1193" s="174">
        <f>SUM(E1194,E1205,E1209)</f>
        <v>0</v>
      </c>
      <c r="F1193" s="174">
        <f>SUM(F1194,F1205,F1209)</f>
        <v>0</v>
      </c>
      <c r="G1193" s="174">
        <f>SUM(G1194,G1205,G1209)</f>
        <v>0</v>
      </c>
      <c r="H1193" s="174">
        <f>SUM(H1194,H1205,H1209)</f>
        <v>0</v>
      </c>
    </row>
    <row r="1194" spans="1:8">
      <c r="A1194" s="172" t="s">
        <v>2131</v>
      </c>
      <c r="B1194" s="173" t="s">
        <v>2132</v>
      </c>
      <c r="C1194" s="174">
        <f t="shared" si="23"/>
        <v>21</v>
      </c>
      <c r="D1194" s="174">
        <f>SUM(D1195:D1204)</f>
        <v>21</v>
      </c>
      <c r="E1194" s="174">
        <f>SUM(E1195:E1204)</f>
        <v>0</v>
      </c>
      <c r="F1194" s="174">
        <f>SUM(F1195:F1204)</f>
        <v>0</v>
      </c>
      <c r="G1194" s="174">
        <f>SUM(G1195:G1204)</f>
        <v>0</v>
      </c>
      <c r="H1194" s="174">
        <f>SUM(H1195:H1204)</f>
        <v>0</v>
      </c>
    </row>
    <row r="1195" spans="1:8">
      <c r="A1195" s="172" t="s">
        <v>2133</v>
      </c>
      <c r="B1195" s="172" t="s">
        <v>2134</v>
      </c>
      <c r="C1195" s="174">
        <f t="shared" si="23"/>
        <v>0</v>
      </c>
      <c r="D1195" s="174"/>
      <c r="E1195" s="174"/>
      <c r="F1195" s="174"/>
      <c r="G1195" s="174"/>
      <c r="H1195" s="174"/>
    </row>
    <row r="1196" spans="1:8">
      <c r="A1196" s="172" t="s">
        <v>2135</v>
      </c>
      <c r="B1196" s="172" t="s">
        <v>2136</v>
      </c>
      <c r="C1196" s="174">
        <f t="shared" si="23"/>
        <v>0</v>
      </c>
      <c r="D1196" s="174"/>
      <c r="E1196" s="174"/>
      <c r="F1196" s="174"/>
      <c r="G1196" s="174"/>
      <c r="H1196" s="174"/>
    </row>
    <row r="1197" spans="1:8">
      <c r="A1197" s="172" t="s">
        <v>2137</v>
      </c>
      <c r="B1197" s="172" t="s">
        <v>2138</v>
      </c>
      <c r="C1197" s="174">
        <f t="shared" si="23"/>
        <v>0</v>
      </c>
      <c r="D1197" s="174"/>
      <c r="E1197" s="174"/>
      <c r="F1197" s="174"/>
      <c r="G1197" s="174"/>
      <c r="H1197" s="174"/>
    </row>
    <row r="1198" spans="1:8">
      <c r="A1198" s="172" t="s">
        <v>2139</v>
      </c>
      <c r="B1198" s="172" t="s">
        <v>2140</v>
      </c>
      <c r="C1198" s="174">
        <f t="shared" si="23"/>
        <v>0</v>
      </c>
      <c r="D1198" s="174"/>
      <c r="E1198" s="174"/>
      <c r="F1198" s="174"/>
      <c r="G1198" s="174"/>
      <c r="H1198" s="174"/>
    </row>
    <row r="1199" spans="1:8">
      <c r="A1199" s="172" t="s">
        <v>2141</v>
      </c>
      <c r="B1199" s="172" t="s">
        <v>2142</v>
      </c>
      <c r="C1199" s="174">
        <f t="shared" si="23"/>
        <v>0</v>
      </c>
      <c r="D1199" s="174"/>
      <c r="E1199" s="174"/>
      <c r="F1199" s="174"/>
      <c r="G1199" s="174"/>
      <c r="H1199" s="174"/>
    </row>
    <row r="1200" spans="1:8">
      <c r="A1200" s="172" t="s">
        <v>2143</v>
      </c>
      <c r="B1200" s="172" t="s">
        <v>2144</v>
      </c>
      <c r="C1200" s="174">
        <f t="shared" si="23"/>
        <v>0</v>
      </c>
      <c r="D1200" s="174"/>
      <c r="E1200" s="174"/>
      <c r="F1200" s="174"/>
      <c r="G1200" s="174"/>
      <c r="H1200" s="174"/>
    </row>
    <row r="1201" spans="1:8">
      <c r="A1201" s="172" t="s">
        <v>2145</v>
      </c>
      <c r="B1201" s="172" t="s">
        <v>2146</v>
      </c>
      <c r="C1201" s="174">
        <f t="shared" si="23"/>
        <v>1</v>
      </c>
      <c r="D1201" s="174">
        <v>1</v>
      </c>
      <c r="E1201" s="174"/>
      <c r="F1201" s="174"/>
      <c r="G1201" s="174"/>
      <c r="H1201" s="174"/>
    </row>
    <row r="1202" spans="1:8">
      <c r="A1202" s="172" t="s">
        <v>2147</v>
      </c>
      <c r="B1202" s="172" t="s">
        <v>2148</v>
      </c>
      <c r="C1202" s="174">
        <f t="shared" si="23"/>
        <v>0</v>
      </c>
      <c r="D1202" s="174"/>
      <c r="E1202" s="174"/>
      <c r="F1202" s="174"/>
      <c r="G1202" s="174"/>
      <c r="H1202" s="174"/>
    </row>
    <row r="1203" spans="1:8">
      <c r="A1203" s="172" t="s">
        <v>2149</v>
      </c>
      <c r="B1203" s="172" t="s">
        <v>2150</v>
      </c>
      <c r="C1203" s="174">
        <f t="shared" si="23"/>
        <v>0</v>
      </c>
      <c r="D1203" s="174"/>
      <c r="E1203" s="174"/>
      <c r="F1203" s="174"/>
      <c r="G1203" s="174"/>
      <c r="H1203" s="174"/>
    </row>
    <row r="1204" spans="1:8">
      <c r="A1204" s="172" t="s">
        <v>2151</v>
      </c>
      <c r="B1204" s="172" t="s">
        <v>2152</v>
      </c>
      <c r="C1204" s="174">
        <f t="shared" si="23"/>
        <v>20</v>
      </c>
      <c r="D1204" s="174">
        <v>20</v>
      </c>
      <c r="E1204" s="174"/>
      <c r="F1204" s="174"/>
      <c r="G1204" s="174"/>
      <c r="H1204" s="174"/>
    </row>
    <row r="1205" spans="1:8">
      <c r="A1205" s="172" t="s">
        <v>2153</v>
      </c>
      <c r="B1205" s="173" t="s">
        <v>2154</v>
      </c>
      <c r="C1205" s="174">
        <f t="shared" si="23"/>
        <v>2490</v>
      </c>
      <c r="D1205" s="174">
        <f>SUM(D1206:D1208)</f>
        <v>2490</v>
      </c>
      <c r="E1205" s="174">
        <f>SUM(E1206:E1208)</f>
        <v>0</v>
      </c>
      <c r="F1205" s="174">
        <f>SUM(F1206:F1208)</f>
        <v>0</v>
      </c>
      <c r="G1205" s="174">
        <f>SUM(G1206:G1208)</f>
        <v>0</v>
      </c>
      <c r="H1205" s="174">
        <f>SUM(H1206:H1208)</f>
        <v>0</v>
      </c>
    </row>
    <row r="1206" spans="1:8">
      <c r="A1206" s="172" t="s">
        <v>2155</v>
      </c>
      <c r="B1206" s="172" t="s">
        <v>2156</v>
      </c>
      <c r="C1206" s="174">
        <f t="shared" si="23"/>
        <v>2490</v>
      </c>
      <c r="D1206" s="174">
        <v>2490</v>
      </c>
      <c r="E1206" s="174"/>
      <c r="F1206" s="174"/>
      <c r="G1206" s="174"/>
      <c r="H1206" s="174"/>
    </row>
    <row r="1207" spans="1:8">
      <c r="A1207" s="172" t="s">
        <v>2157</v>
      </c>
      <c r="B1207" s="172" t="s">
        <v>2158</v>
      </c>
      <c r="C1207" s="174">
        <f t="shared" si="23"/>
        <v>0</v>
      </c>
      <c r="D1207" s="174"/>
      <c r="E1207" s="174"/>
      <c r="F1207" s="174"/>
      <c r="G1207" s="174"/>
      <c r="H1207" s="174"/>
    </row>
    <row r="1208" spans="1:8">
      <c r="A1208" s="172" t="s">
        <v>2159</v>
      </c>
      <c r="B1208" s="172" t="s">
        <v>2160</v>
      </c>
      <c r="C1208" s="174">
        <f t="shared" si="23"/>
        <v>0</v>
      </c>
      <c r="D1208" s="174"/>
      <c r="E1208" s="174"/>
      <c r="F1208" s="174"/>
      <c r="G1208" s="174"/>
      <c r="H1208" s="174"/>
    </row>
    <row r="1209" spans="1:8">
      <c r="A1209" s="172" t="s">
        <v>2161</v>
      </c>
      <c r="B1209" s="173" t="s">
        <v>2162</v>
      </c>
      <c r="C1209" s="174">
        <f t="shared" si="23"/>
        <v>2</v>
      </c>
      <c r="D1209" s="174">
        <f>SUM(D1210:D1212)</f>
        <v>2</v>
      </c>
      <c r="E1209" s="174">
        <f>SUM(E1210:E1212)</f>
        <v>0</v>
      </c>
      <c r="F1209" s="174">
        <f>SUM(F1210:F1212)</f>
        <v>0</v>
      </c>
      <c r="G1209" s="174">
        <f>SUM(G1210:G1212)</f>
        <v>0</v>
      </c>
      <c r="H1209" s="174">
        <f>SUM(H1210:H1212)</f>
        <v>0</v>
      </c>
    </row>
    <row r="1210" spans="1:8">
      <c r="A1210" s="172" t="s">
        <v>2163</v>
      </c>
      <c r="B1210" s="172" t="s">
        <v>2164</v>
      </c>
      <c r="C1210" s="174">
        <f t="shared" si="23"/>
        <v>0</v>
      </c>
      <c r="D1210" s="174"/>
      <c r="E1210" s="174"/>
      <c r="F1210" s="174"/>
      <c r="G1210" s="174"/>
      <c r="H1210" s="174"/>
    </row>
    <row r="1211" spans="1:8">
      <c r="A1211" s="172" t="s">
        <v>2165</v>
      </c>
      <c r="B1211" s="172" t="s">
        <v>2166</v>
      </c>
      <c r="C1211" s="174">
        <f t="shared" si="23"/>
        <v>0</v>
      </c>
      <c r="D1211" s="174"/>
      <c r="E1211" s="174"/>
      <c r="F1211" s="174"/>
      <c r="G1211" s="174"/>
      <c r="H1211" s="174"/>
    </row>
    <row r="1212" spans="1:8">
      <c r="A1212" s="172" t="s">
        <v>2167</v>
      </c>
      <c r="B1212" s="172" t="s">
        <v>2168</v>
      </c>
      <c r="C1212" s="174">
        <f t="shared" ref="C1212:C1266" si="24">D1212+E1212+F1212+G1212+H1212</f>
        <v>2</v>
      </c>
      <c r="D1212" s="174">
        <v>2</v>
      </c>
      <c r="E1212" s="174"/>
      <c r="F1212" s="174"/>
      <c r="G1212" s="174"/>
      <c r="H1212" s="174"/>
    </row>
    <row r="1213" spans="1:8">
      <c r="A1213" s="172" t="s">
        <v>2169</v>
      </c>
      <c r="B1213" s="173" t="s">
        <v>2170</v>
      </c>
      <c r="C1213" s="174">
        <f t="shared" si="24"/>
        <v>138</v>
      </c>
      <c r="D1213" s="174">
        <f>SUM(D1214,D1232,D1238,D1244)</f>
        <v>137</v>
      </c>
      <c r="E1213" s="174">
        <f t="shared" ref="E1213:H1213" si="25">SUM(E1214,E1232,E1238,E1244)</f>
        <v>0</v>
      </c>
      <c r="F1213" s="174">
        <f t="shared" si="25"/>
        <v>0</v>
      </c>
      <c r="G1213" s="174">
        <f t="shared" si="25"/>
        <v>1</v>
      </c>
      <c r="H1213" s="174">
        <f t="shared" si="25"/>
        <v>0</v>
      </c>
    </row>
    <row r="1214" spans="1:8">
      <c r="A1214" s="172" t="s">
        <v>2171</v>
      </c>
      <c r="B1214" s="173" t="s">
        <v>2172</v>
      </c>
      <c r="C1214" s="174">
        <f t="shared" si="24"/>
        <v>70</v>
      </c>
      <c r="D1214" s="174">
        <f>SUM(D1215:D1231)</f>
        <v>70</v>
      </c>
      <c r="E1214" s="174">
        <f>SUM(E1215:E1231)</f>
        <v>0</v>
      </c>
      <c r="F1214" s="174">
        <f>SUM(F1215:F1231)</f>
        <v>0</v>
      </c>
      <c r="G1214" s="174">
        <f>SUM(G1215:G1231)</f>
        <v>0</v>
      </c>
      <c r="H1214" s="174">
        <f>SUM(H1215:H1231)</f>
        <v>0</v>
      </c>
    </row>
    <row r="1215" spans="1:8">
      <c r="A1215" s="172" t="s">
        <v>2173</v>
      </c>
      <c r="B1215" s="172" t="s">
        <v>54</v>
      </c>
      <c r="C1215" s="174">
        <f t="shared" si="24"/>
        <v>63</v>
      </c>
      <c r="D1215" s="174">
        <v>63</v>
      </c>
      <c r="E1215" s="174"/>
      <c r="F1215" s="174"/>
      <c r="G1215" s="174"/>
      <c r="H1215" s="174"/>
    </row>
    <row r="1216" spans="1:8">
      <c r="A1216" s="172" t="s">
        <v>2174</v>
      </c>
      <c r="B1216" s="172" t="s">
        <v>56</v>
      </c>
      <c r="C1216" s="174">
        <f t="shared" si="24"/>
        <v>0</v>
      </c>
      <c r="D1216" s="174"/>
      <c r="E1216" s="174"/>
      <c r="F1216" s="174"/>
      <c r="G1216" s="174"/>
      <c r="H1216" s="174"/>
    </row>
    <row r="1217" spans="1:8">
      <c r="A1217" s="172" t="s">
        <v>2175</v>
      </c>
      <c r="B1217" s="172" t="s">
        <v>58</v>
      </c>
      <c r="C1217" s="174">
        <f t="shared" si="24"/>
        <v>0</v>
      </c>
      <c r="D1217" s="174"/>
      <c r="E1217" s="174"/>
      <c r="F1217" s="174"/>
      <c r="G1217" s="174"/>
      <c r="H1217" s="174"/>
    </row>
    <row r="1218" spans="1:8">
      <c r="A1218" s="172" t="s">
        <v>2176</v>
      </c>
      <c r="B1218" s="172" t="s">
        <v>2177</v>
      </c>
      <c r="C1218" s="174">
        <f t="shared" si="24"/>
        <v>0</v>
      </c>
      <c r="D1218" s="174"/>
      <c r="E1218" s="174"/>
      <c r="F1218" s="174"/>
      <c r="G1218" s="174"/>
      <c r="H1218" s="174"/>
    </row>
    <row r="1219" spans="1:8">
      <c r="A1219" s="172" t="s">
        <v>2178</v>
      </c>
      <c r="B1219" s="172" t="s">
        <v>2179</v>
      </c>
      <c r="C1219" s="174">
        <f t="shared" si="24"/>
        <v>4</v>
      </c>
      <c r="D1219" s="174">
        <v>4</v>
      </c>
      <c r="E1219" s="174"/>
      <c r="F1219" s="174"/>
      <c r="G1219" s="174"/>
      <c r="H1219" s="174"/>
    </row>
    <row r="1220" spans="1:8">
      <c r="A1220" s="172" t="s">
        <v>2180</v>
      </c>
      <c r="B1220" s="172" t="s">
        <v>2181</v>
      </c>
      <c r="C1220" s="174">
        <f t="shared" si="24"/>
        <v>0</v>
      </c>
      <c r="D1220" s="174"/>
      <c r="E1220" s="174"/>
      <c r="F1220" s="174"/>
      <c r="G1220" s="174"/>
      <c r="H1220" s="174"/>
    </row>
    <row r="1221" spans="1:8">
      <c r="A1221" s="172" t="s">
        <v>2182</v>
      </c>
      <c r="B1221" s="172" t="s">
        <v>2183</v>
      </c>
      <c r="C1221" s="174">
        <f t="shared" si="24"/>
        <v>0</v>
      </c>
      <c r="D1221" s="174"/>
      <c r="E1221" s="174"/>
      <c r="F1221" s="174"/>
      <c r="G1221" s="174"/>
      <c r="H1221" s="174"/>
    </row>
    <row r="1222" spans="1:8">
      <c r="A1222" s="172" t="s">
        <v>2184</v>
      </c>
      <c r="B1222" s="172" t="s">
        <v>2185</v>
      </c>
      <c r="C1222" s="174">
        <f t="shared" si="24"/>
        <v>0</v>
      </c>
      <c r="D1222" s="174"/>
      <c r="E1222" s="174"/>
      <c r="F1222" s="174"/>
      <c r="G1222" s="174"/>
      <c r="H1222" s="174"/>
    </row>
    <row r="1223" spans="1:8">
      <c r="A1223" s="172" t="s">
        <v>2186</v>
      </c>
      <c r="B1223" s="172" t="s">
        <v>2187</v>
      </c>
      <c r="C1223" s="174">
        <f t="shared" si="24"/>
        <v>0</v>
      </c>
      <c r="D1223" s="174"/>
      <c r="E1223" s="174"/>
      <c r="F1223" s="174"/>
      <c r="G1223" s="174"/>
      <c r="H1223" s="174"/>
    </row>
    <row r="1224" spans="1:8">
      <c r="A1224" s="172" t="s">
        <v>2188</v>
      </c>
      <c r="B1224" s="172" t="s">
        <v>2189</v>
      </c>
      <c r="C1224" s="174">
        <f t="shared" si="24"/>
        <v>0</v>
      </c>
      <c r="D1224" s="174"/>
      <c r="E1224" s="174"/>
      <c r="F1224" s="174"/>
      <c r="G1224" s="174"/>
      <c r="H1224" s="174"/>
    </row>
    <row r="1225" spans="1:8">
      <c r="A1225" s="172" t="s">
        <v>2190</v>
      </c>
      <c r="B1225" s="172" t="s">
        <v>2191</v>
      </c>
      <c r="C1225" s="174">
        <f t="shared" si="24"/>
        <v>0</v>
      </c>
      <c r="D1225" s="174"/>
      <c r="E1225" s="174"/>
      <c r="F1225" s="174"/>
      <c r="G1225" s="174"/>
      <c r="H1225" s="174"/>
    </row>
    <row r="1226" spans="1:8">
      <c r="A1226" s="172" t="s">
        <v>2192</v>
      </c>
      <c r="B1226" s="172" t="s">
        <v>2193</v>
      </c>
      <c r="C1226" s="174">
        <f t="shared" si="24"/>
        <v>0</v>
      </c>
      <c r="D1226" s="174"/>
      <c r="E1226" s="174"/>
      <c r="F1226" s="174"/>
      <c r="G1226" s="174"/>
      <c r="H1226" s="174"/>
    </row>
    <row r="1227" spans="1:8">
      <c r="A1227" s="172" t="s">
        <v>2194</v>
      </c>
      <c r="B1227" s="172" t="s">
        <v>2195</v>
      </c>
      <c r="C1227" s="174">
        <f t="shared" si="24"/>
        <v>0</v>
      </c>
      <c r="D1227" s="174"/>
      <c r="E1227" s="174"/>
      <c r="F1227" s="174"/>
      <c r="G1227" s="174"/>
      <c r="H1227" s="174"/>
    </row>
    <row r="1228" spans="1:8">
      <c r="A1228" s="172" t="s">
        <v>2196</v>
      </c>
      <c r="B1228" s="172" t="s">
        <v>2197</v>
      </c>
      <c r="C1228" s="174">
        <f t="shared" si="24"/>
        <v>0</v>
      </c>
      <c r="D1228" s="174"/>
      <c r="E1228" s="174"/>
      <c r="F1228" s="174"/>
      <c r="G1228" s="174"/>
      <c r="H1228" s="174"/>
    </row>
    <row r="1229" spans="1:8">
      <c r="A1229" s="172" t="s">
        <v>2198</v>
      </c>
      <c r="B1229" s="172" t="s">
        <v>2199</v>
      </c>
      <c r="C1229" s="174">
        <f t="shared" si="24"/>
        <v>3</v>
      </c>
      <c r="D1229" s="174">
        <v>3</v>
      </c>
      <c r="E1229" s="174"/>
      <c r="F1229" s="174"/>
      <c r="G1229" s="174"/>
      <c r="H1229" s="174"/>
    </row>
    <row r="1230" spans="1:8">
      <c r="A1230" s="172" t="s">
        <v>2200</v>
      </c>
      <c r="B1230" s="172" t="s">
        <v>72</v>
      </c>
      <c r="C1230" s="174">
        <f t="shared" si="24"/>
        <v>0</v>
      </c>
      <c r="D1230" s="174"/>
      <c r="E1230" s="174"/>
      <c r="F1230" s="174"/>
      <c r="G1230" s="174"/>
      <c r="H1230" s="174"/>
    </row>
    <row r="1231" spans="1:8">
      <c r="A1231" s="172" t="s">
        <v>2201</v>
      </c>
      <c r="B1231" s="172" t="s">
        <v>2202</v>
      </c>
      <c r="C1231" s="174">
        <f t="shared" si="24"/>
        <v>0</v>
      </c>
      <c r="D1231" s="174"/>
      <c r="E1231" s="174"/>
      <c r="F1231" s="174"/>
      <c r="G1231" s="174"/>
      <c r="H1231" s="174"/>
    </row>
    <row r="1232" spans="1:8">
      <c r="A1232" s="172" t="s">
        <v>2203</v>
      </c>
      <c r="B1232" s="173" t="s">
        <v>2204</v>
      </c>
      <c r="C1232" s="174">
        <f t="shared" si="24"/>
        <v>0</v>
      </c>
      <c r="D1232" s="174">
        <f>SUM(D1233:D1237)</f>
        <v>0</v>
      </c>
      <c r="E1232" s="174">
        <f>SUM(E1233:E1237)</f>
        <v>0</v>
      </c>
      <c r="F1232" s="174">
        <f>SUM(F1233:F1237)</f>
        <v>0</v>
      </c>
      <c r="G1232" s="174">
        <f>SUM(G1233:G1237)</f>
        <v>0</v>
      </c>
      <c r="H1232" s="174">
        <f>SUM(H1233:H1237)</f>
        <v>0</v>
      </c>
    </row>
    <row r="1233" spans="1:8">
      <c r="A1233" s="172" t="s">
        <v>2205</v>
      </c>
      <c r="B1233" s="172" t="s">
        <v>2206</v>
      </c>
      <c r="C1233" s="174">
        <f t="shared" si="24"/>
        <v>0</v>
      </c>
      <c r="D1233" s="174"/>
      <c r="E1233" s="174"/>
      <c r="F1233" s="174"/>
      <c r="G1233" s="174"/>
      <c r="H1233" s="174"/>
    </row>
    <row r="1234" spans="1:8">
      <c r="A1234" s="172" t="s">
        <v>2207</v>
      </c>
      <c r="B1234" s="172" t="s">
        <v>2208</v>
      </c>
      <c r="C1234" s="174">
        <f t="shared" si="24"/>
        <v>0</v>
      </c>
      <c r="D1234" s="174"/>
      <c r="E1234" s="174"/>
      <c r="F1234" s="174"/>
      <c r="G1234" s="174"/>
      <c r="H1234" s="174"/>
    </row>
    <row r="1235" spans="1:8">
      <c r="A1235" s="172" t="s">
        <v>2209</v>
      </c>
      <c r="B1235" s="172" t="s">
        <v>2210</v>
      </c>
      <c r="C1235" s="174">
        <f t="shared" si="24"/>
        <v>0</v>
      </c>
      <c r="D1235" s="174"/>
      <c r="E1235" s="174"/>
      <c r="F1235" s="174"/>
      <c r="G1235" s="174"/>
      <c r="H1235" s="174"/>
    </row>
    <row r="1236" spans="1:8">
      <c r="A1236" s="172" t="s">
        <v>2211</v>
      </c>
      <c r="B1236" s="172" t="s">
        <v>2212</v>
      </c>
      <c r="C1236" s="174">
        <f t="shared" si="24"/>
        <v>0</v>
      </c>
      <c r="D1236" s="174"/>
      <c r="E1236" s="174"/>
      <c r="F1236" s="174"/>
      <c r="G1236" s="174"/>
      <c r="H1236" s="174"/>
    </row>
    <row r="1237" spans="1:8">
      <c r="A1237" s="172" t="s">
        <v>2213</v>
      </c>
      <c r="B1237" s="172" t="s">
        <v>2214</v>
      </c>
      <c r="C1237" s="174">
        <f t="shared" si="24"/>
        <v>0</v>
      </c>
      <c r="D1237" s="174"/>
      <c r="E1237" s="174"/>
      <c r="F1237" s="174"/>
      <c r="G1237" s="174"/>
      <c r="H1237" s="174"/>
    </row>
    <row r="1238" s="163" customFormat="1" spans="1:8">
      <c r="A1238" s="176" t="s">
        <v>2215</v>
      </c>
      <c r="B1238" s="181" t="s">
        <v>2216</v>
      </c>
      <c r="C1238" s="174">
        <f t="shared" si="24"/>
        <v>68</v>
      </c>
      <c r="D1238" s="175">
        <f>SUM(D1239:D1243)</f>
        <v>67</v>
      </c>
      <c r="E1238" s="175">
        <f>SUM(E1239:E1243)</f>
        <v>0</v>
      </c>
      <c r="F1238" s="175">
        <f>SUM(F1239:F1243)</f>
        <v>0</v>
      </c>
      <c r="G1238" s="175">
        <f>SUM(G1239:G1243)</f>
        <v>1</v>
      </c>
      <c r="H1238" s="175">
        <f>SUM(H1239:H1243)</f>
        <v>0</v>
      </c>
    </row>
    <row r="1239" spans="1:8">
      <c r="A1239" s="172" t="s">
        <v>2217</v>
      </c>
      <c r="B1239" s="172" t="s">
        <v>2218</v>
      </c>
      <c r="C1239" s="174">
        <f t="shared" si="24"/>
        <v>68</v>
      </c>
      <c r="D1239" s="174">
        <v>67</v>
      </c>
      <c r="E1239" s="174"/>
      <c r="F1239" s="174"/>
      <c r="G1239" s="174">
        <v>1</v>
      </c>
      <c r="H1239" s="174"/>
    </row>
    <row r="1240" spans="1:8">
      <c r="A1240" s="172" t="s">
        <v>2219</v>
      </c>
      <c r="B1240" s="172" t="s">
        <v>2220</v>
      </c>
      <c r="C1240" s="174">
        <f t="shared" si="24"/>
        <v>0</v>
      </c>
      <c r="D1240" s="174"/>
      <c r="E1240" s="174"/>
      <c r="F1240" s="174"/>
      <c r="G1240" s="174"/>
      <c r="H1240" s="174"/>
    </row>
    <row r="1241" spans="1:8">
      <c r="A1241" s="172" t="s">
        <v>2221</v>
      </c>
      <c r="B1241" s="172" t="s">
        <v>2222</v>
      </c>
      <c r="C1241" s="174">
        <f t="shared" si="24"/>
        <v>0</v>
      </c>
      <c r="D1241" s="174"/>
      <c r="E1241" s="174"/>
      <c r="F1241" s="174"/>
      <c r="G1241" s="174"/>
      <c r="H1241" s="174"/>
    </row>
    <row r="1242" spans="1:8">
      <c r="A1242" s="172" t="s">
        <v>2223</v>
      </c>
      <c r="B1242" s="172" t="s">
        <v>2224</v>
      </c>
      <c r="C1242" s="174">
        <f t="shared" si="24"/>
        <v>0</v>
      </c>
      <c r="D1242" s="174"/>
      <c r="E1242" s="174"/>
      <c r="F1242" s="174"/>
      <c r="G1242" s="174"/>
      <c r="H1242" s="174"/>
    </row>
    <row r="1243" spans="1:8">
      <c r="A1243" s="172" t="s">
        <v>2225</v>
      </c>
      <c r="B1243" s="172" t="s">
        <v>2226</v>
      </c>
      <c r="C1243" s="174">
        <f t="shared" si="24"/>
        <v>0</v>
      </c>
      <c r="D1243" s="174"/>
      <c r="E1243" s="174"/>
      <c r="F1243" s="174"/>
      <c r="G1243" s="174"/>
      <c r="H1243" s="174"/>
    </row>
    <row r="1244" spans="1:8">
      <c r="A1244" s="172" t="s">
        <v>2227</v>
      </c>
      <c r="B1244" s="173" t="s">
        <v>2228</v>
      </c>
      <c r="C1244" s="174">
        <f t="shared" si="24"/>
        <v>0</v>
      </c>
      <c r="D1244" s="174">
        <f>SUM(D1245:D1256)</f>
        <v>0</v>
      </c>
      <c r="E1244" s="174">
        <f>SUM(E1245:E1256)</f>
        <v>0</v>
      </c>
      <c r="F1244" s="174">
        <f>SUM(F1245:F1256)</f>
        <v>0</v>
      </c>
      <c r="G1244" s="174">
        <f>SUM(G1245:G1256)</f>
        <v>0</v>
      </c>
      <c r="H1244" s="174">
        <f>SUM(H1245:H1256)</f>
        <v>0</v>
      </c>
    </row>
    <row r="1245" spans="1:8">
      <c r="A1245" s="172" t="s">
        <v>2229</v>
      </c>
      <c r="B1245" s="172" t="s">
        <v>2230</v>
      </c>
      <c r="C1245" s="174">
        <f t="shared" si="24"/>
        <v>0</v>
      </c>
      <c r="D1245" s="174"/>
      <c r="E1245" s="174"/>
      <c r="F1245" s="174"/>
      <c r="G1245" s="174"/>
      <c r="H1245" s="174"/>
    </row>
    <row r="1246" spans="1:8">
      <c r="A1246" s="172" t="s">
        <v>2231</v>
      </c>
      <c r="B1246" s="172" t="s">
        <v>2232</v>
      </c>
      <c r="C1246" s="174">
        <f t="shared" si="24"/>
        <v>0</v>
      </c>
      <c r="D1246" s="174"/>
      <c r="E1246" s="174"/>
      <c r="F1246" s="174"/>
      <c r="G1246" s="174"/>
      <c r="H1246" s="174"/>
    </row>
    <row r="1247" spans="1:8">
      <c r="A1247" s="172" t="s">
        <v>2233</v>
      </c>
      <c r="B1247" s="172" t="s">
        <v>2234</v>
      </c>
      <c r="C1247" s="174">
        <f t="shared" si="24"/>
        <v>0</v>
      </c>
      <c r="D1247" s="174"/>
      <c r="E1247" s="174"/>
      <c r="F1247" s="174"/>
      <c r="G1247" s="174"/>
      <c r="H1247" s="174"/>
    </row>
    <row r="1248" spans="1:8">
      <c r="A1248" s="172" t="s">
        <v>2235</v>
      </c>
      <c r="B1248" s="172" t="s">
        <v>2236</v>
      </c>
      <c r="C1248" s="174">
        <f t="shared" si="24"/>
        <v>0</v>
      </c>
      <c r="D1248" s="174"/>
      <c r="E1248" s="174"/>
      <c r="F1248" s="174"/>
      <c r="G1248" s="174"/>
      <c r="H1248" s="174"/>
    </row>
    <row r="1249" spans="1:8">
      <c r="A1249" s="172" t="s">
        <v>2237</v>
      </c>
      <c r="B1249" s="172" t="s">
        <v>2238</v>
      </c>
      <c r="C1249" s="174">
        <f t="shared" si="24"/>
        <v>0</v>
      </c>
      <c r="D1249" s="174"/>
      <c r="E1249" s="174"/>
      <c r="F1249" s="174"/>
      <c r="G1249" s="174"/>
      <c r="H1249" s="174"/>
    </row>
    <row r="1250" spans="1:8">
      <c r="A1250" s="172" t="s">
        <v>2239</v>
      </c>
      <c r="B1250" s="172" t="s">
        <v>2240</v>
      </c>
      <c r="C1250" s="174">
        <f t="shared" si="24"/>
        <v>0</v>
      </c>
      <c r="D1250" s="174"/>
      <c r="E1250" s="174"/>
      <c r="F1250" s="174"/>
      <c r="G1250" s="174"/>
      <c r="H1250" s="174"/>
    </row>
    <row r="1251" spans="1:8">
      <c r="A1251" s="172" t="s">
        <v>2241</v>
      </c>
      <c r="B1251" s="172" t="s">
        <v>2242</v>
      </c>
      <c r="C1251" s="174">
        <f t="shared" si="24"/>
        <v>0</v>
      </c>
      <c r="D1251" s="174"/>
      <c r="E1251" s="174"/>
      <c r="F1251" s="174"/>
      <c r="G1251" s="174"/>
      <c r="H1251" s="174"/>
    </row>
    <row r="1252" spans="1:8">
      <c r="A1252" s="172" t="s">
        <v>2243</v>
      </c>
      <c r="B1252" s="172" t="s">
        <v>2244</v>
      </c>
      <c r="C1252" s="174">
        <f t="shared" si="24"/>
        <v>0</v>
      </c>
      <c r="D1252" s="174"/>
      <c r="E1252" s="174"/>
      <c r="F1252" s="174"/>
      <c r="G1252" s="174"/>
      <c r="H1252" s="174"/>
    </row>
    <row r="1253" spans="1:8">
      <c r="A1253" s="172" t="s">
        <v>2245</v>
      </c>
      <c r="B1253" s="172" t="s">
        <v>2246</v>
      </c>
      <c r="C1253" s="174">
        <f t="shared" si="24"/>
        <v>0</v>
      </c>
      <c r="D1253" s="174"/>
      <c r="E1253" s="174"/>
      <c r="F1253" s="174"/>
      <c r="G1253" s="174"/>
      <c r="H1253" s="174"/>
    </row>
    <row r="1254" spans="1:8">
      <c r="A1254" s="172" t="s">
        <v>2247</v>
      </c>
      <c r="B1254" s="172" t="s">
        <v>2248</v>
      </c>
      <c r="C1254" s="174">
        <f t="shared" si="24"/>
        <v>0</v>
      </c>
      <c r="D1254" s="174"/>
      <c r="E1254" s="174"/>
      <c r="F1254" s="174"/>
      <c r="G1254" s="174"/>
      <c r="H1254" s="174"/>
    </row>
    <row r="1255" spans="1:8">
      <c r="A1255" s="172" t="s">
        <v>2249</v>
      </c>
      <c r="B1255" s="172" t="s">
        <v>2250</v>
      </c>
      <c r="C1255" s="174">
        <f t="shared" si="24"/>
        <v>0</v>
      </c>
      <c r="D1255" s="174"/>
      <c r="E1255" s="174"/>
      <c r="F1255" s="174"/>
      <c r="G1255" s="174"/>
      <c r="H1255" s="174"/>
    </row>
    <row r="1256" spans="1:8">
      <c r="A1256" s="172" t="s">
        <v>2251</v>
      </c>
      <c r="B1256" s="172" t="s">
        <v>2252</v>
      </c>
      <c r="C1256" s="174">
        <f t="shared" si="24"/>
        <v>0</v>
      </c>
      <c r="D1256" s="174"/>
      <c r="E1256" s="174"/>
      <c r="F1256" s="174"/>
      <c r="G1256" s="174"/>
      <c r="H1256" s="174"/>
    </row>
    <row r="1257" spans="1:8">
      <c r="A1257" s="180" t="s">
        <v>2253</v>
      </c>
      <c r="B1257" s="173" t="s">
        <v>2254</v>
      </c>
      <c r="C1257" s="174">
        <f t="shared" si="24"/>
        <v>776</v>
      </c>
      <c r="D1257" s="174">
        <f>SUM(D1258,D1270,D1276,D1282,D1290,D1303,D1307,D1311)</f>
        <v>776</v>
      </c>
      <c r="E1257" s="174">
        <f>SUM(E1258,E1270,E1276,E1282,E1290,E1303,E1307,E1311)</f>
        <v>0</v>
      </c>
      <c r="F1257" s="174">
        <f>SUM(F1258,F1270,F1276,F1282,F1290,F1303,F1307,F1311)</f>
        <v>0</v>
      </c>
      <c r="G1257" s="174">
        <f>SUM(G1258,G1270,G1276,G1282,G1290,G1303,G1307,G1311)</f>
        <v>0</v>
      </c>
      <c r="H1257" s="174">
        <f>SUM(H1258,H1270,H1276,H1282,H1290,H1303,H1307,H1311)</f>
        <v>0</v>
      </c>
    </row>
    <row r="1258" spans="1:8">
      <c r="A1258" s="180" t="s">
        <v>2255</v>
      </c>
      <c r="B1258" s="173" t="s">
        <v>2256</v>
      </c>
      <c r="C1258" s="174">
        <f t="shared" si="24"/>
        <v>234</v>
      </c>
      <c r="D1258" s="174">
        <f>SUM(D1259:D1269)</f>
        <v>234</v>
      </c>
      <c r="E1258" s="174">
        <f>SUM(E1259:E1269)</f>
        <v>0</v>
      </c>
      <c r="F1258" s="174">
        <f>SUM(F1259:F1269)</f>
        <v>0</v>
      </c>
      <c r="G1258" s="174">
        <f>SUM(G1259:G1269)</f>
        <v>0</v>
      </c>
      <c r="H1258" s="174">
        <f>SUM(H1259:H1269)</f>
        <v>0</v>
      </c>
    </row>
    <row r="1259" spans="1:8">
      <c r="A1259" s="180" t="s">
        <v>2257</v>
      </c>
      <c r="B1259" s="180" t="s">
        <v>54</v>
      </c>
      <c r="C1259" s="174">
        <f t="shared" si="24"/>
        <v>150</v>
      </c>
      <c r="D1259" s="174">
        <v>150</v>
      </c>
      <c r="E1259" s="174"/>
      <c r="F1259" s="174"/>
      <c r="G1259" s="174"/>
      <c r="H1259" s="174"/>
    </row>
    <row r="1260" spans="1:8">
      <c r="A1260" s="180" t="s">
        <v>2258</v>
      </c>
      <c r="B1260" s="180" t="s">
        <v>56</v>
      </c>
      <c r="C1260" s="174">
        <f t="shared" si="24"/>
        <v>0</v>
      </c>
      <c r="D1260" s="174"/>
      <c r="E1260" s="174"/>
      <c r="F1260" s="174"/>
      <c r="G1260" s="174"/>
      <c r="H1260" s="174"/>
    </row>
    <row r="1261" spans="1:8">
      <c r="A1261" s="180" t="s">
        <v>2259</v>
      </c>
      <c r="B1261" s="180" t="s">
        <v>58</v>
      </c>
      <c r="C1261" s="174">
        <f t="shared" si="24"/>
        <v>0</v>
      </c>
      <c r="D1261" s="174"/>
      <c r="E1261" s="174"/>
      <c r="F1261" s="174"/>
      <c r="G1261" s="174"/>
      <c r="H1261" s="174"/>
    </row>
    <row r="1262" spans="1:8">
      <c r="A1262" s="180" t="s">
        <v>2260</v>
      </c>
      <c r="B1262" s="180" t="s">
        <v>2261</v>
      </c>
      <c r="C1262" s="174">
        <f t="shared" si="24"/>
        <v>0</v>
      </c>
      <c r="D1262" s="174"/>
      <c r="E1262" s="174"/>
      <c r="F1262" s="174"/>
      <c r="G1262" s="174"/>
      <c r="H1262" s="174"/>
    </row>
    <row r="1263" spans="1:8">
      <c r="A1263" s="180" t="s">
        <v>2262</v>
      </c>
      <c r="B1263" s="180" t="s">
        <v>2263</v>
      </c>
      <c r="C1263" s="174">
        <f t="shared" si="24"/>
        <v>0</v>
      </c>
      <c r="D1263" s="174"/>
      <c r="E1263" s="174"/>
      <c r="F1263" s="174"/>
      <c r="G1263" s="174"/>
      <c r="H1263" s="174"/>
    </row>
    <row r="1264" spans="1:8">
      <c r="A1264" s="180" t="s">
        <v>2264</v>
      </c>
      <c r="B1264" s="180" t="s">
        <v>2265</v>
      </c>
      <c r="C1264" s="174">
        <f t="shared" si="24"/>
        <v>81</v>
      </c>
      <c r="D1264" s="174">
        <v>81</v>
      </c>
      <c r="E1264" s="174"/>
      <c r="F1264" s="174"/>
      <c r="G1264" s="174"/>
      <c r="H1264" s="174"/>
    </row>
    <row r="1265" spans="1:8">
      <c r="A1265" s="180" t="s">
        <v>2266</v>
      </c>
      <c r="B1265" s="180" t="s">
        <v>2267</v>
      </c>
      <c r="C1265" s="174">
        <f t="shared" si="24"/>
        <v>0</v>
      </c>
      <c r="D1265" s="174"/>
      <c r="E1265" s="174"/>
      <c r="F1265" s="174"/>
      <c r="G1265" s="174"/>
      <c r="H1265" s="174"/>
    </row>
    <row r="1266" spans="1:8">
      <c r="A1266" s="180" t="s">
        <v>2268</v>
      </c>
      <c r="B1266" s="180" t="s">
        <v>2269</v>
      </c>
      <c r="C1266" s="174">
        <f t="shared" si="24"/>
        <v>0</v>
      </c>
      <c r="D1266" s="174"/>
      <c r="E1266" s="174"/>
      <c r="F1266" s="174"/>
      <c r="G1266" s="174"/>
      <c r="H1266" s="174"/>
    </row>
    <row r="1267" spans="1:8">
      <c r="A1267" s="180" t="s">
        <v>2270</v>
      </c>
      <c r="B1267" s="180" t="s">
        <v>2271</v>
      </c>
      <c r="C1267" s="174">
        <f t="shared" ref="C1267:C1330" si="26">D1267+E1267+F1267+G1267+H1267</f>
        <v>3</v>
      </c>
      <c r="D1267" s="174">
        <v>3</v>
      </c>
      <c r="E1267" s="174"/>
      <c r="F1267" s="174"/>
      <c r="G1267" s="174"/>
      <c r="H1267" s="174"/>
    </row>
    <row r="1268" spans="1:8">
      <c r="A1268" s="180" t="s">
        <v>2272</v>
      </c>
      <c r="B1268" s="180" t="s">
        <v>72</v>
      </c>
      <c r="C1268" s="174">
        <f t="shared" si="26"/>
        <v>0</v>
      </c>
      <c r="D1268" s="174"/>
      <c r="E1268" s="174"/>
      <c r="F1268" s="174"/>
      <c r="G1268" s="174"/>
      <c r="H1268" s="174"/>
    </row>
    <row r="1269" spans="1:8">
      <c r="A1269" s="180" t="s">
        <v>2273</v>
      </c>
      <c r="B1269" s="180" t="s">
        <v>2274</v>
      </c>
      <c r="C1269" s="174">
        <f t="shared" si="26"/>
        <v>0</v>
      </c>
      <c r="D1269" s="174"/>
      <c r="E1269" s="174"/>
      <c r="F1269" s="174"/>
      <c r="G1269" s="174"/>
      <c r="H1269" s="174"/>
    </row>
    <row r="1270" spans="1:8">
      <c r="A1270" s="180" t="s">
        <v>2275</v>
      </c>
      <c r="B1270" s="173" t="s">
        <v>2276</v>
      </c>
      <c r="C1270" s="174">
        <f t="shared" si="26"/>
        <v>437</v>
      </c>
      <c r="D1270" s="174">
        <f>SUM(D1271:D1275)</f>
        <v>437</v>
      </c>
      <c r="E1270" s="174">
        <f>SUM(E1271:E1275)</f>
        <v>0</v>
      </c>
      <c r="F1270" s="174">
        <f>SUM(F1271:F1275)</f>
        <v>0</v>
      </c>
      <c r="G1270" s="174">
        <f>SUM(G1271:G1275)</f>
        <v>0</v>
      </c>
      <c r="H1270" s="174">
        <f>SUM(H1271:H1275)</f>
        <v>0</v>
      </c>
    </row>
    <row r="1271" spans="1:8">
      <c r="A1271" s="180" t="s">
        <v>2277</v>
      </c>
      <c r="B1271" s="180" t="s">
        <v>2278</v>
      </c>
      <c r="C1271" s="174">
        <f t="shared" si="26"/>
        <v>0</v>
      </c>
      <c r="D1271" s="174"/>
      <c r="E1271" s="174"/>
      <c r="F1271" s="174"/>
      <c r="G1271" s="174"/>
      <c r="H1271" s="174"/>
    </row>
    <row r="1272" spans="1:8">
      <c r="A1272" s="180" t="s">
        <v>2279</v>
      </c>
      <c r="B1272" s="180" t="s">
        <v>2280</v>
      </c>
      <c r="C1272" s="174">
        <f t="shared" si="26"/>
        <v>0</v>
      </c>
      <c r="D1272" s="174"/>
      <c r="E1272" s="174"/>
      <c r="F1272" s="174"/>
      <c r="G1272" s="174"/>
      <c r="H1272" s="174"/>
    </row>
    <row r="1273" spans="1:8">
      <c r="A1273" s="180" t="s">
        <v>2281</v>
      </c>
      <c r="B1273" s="180" t="s">
        <v>2282</v>
      </c>
      <c r="C1273" s="174">
        <f t="shared" si="26"/>
        <v>0</v>
      </c>
      <c r="D1273" s="174"/>
      <c r="E1273" s="174"/>
      <c r="F1273" s="174"/>
      <c r="G1273" s="174"/>
      <c r="H1273" s="174"/>
    </row>
    <row r="1274" spans="1:8">
      <c r="A1274" s="180" t="s">
        <v>2283</v>
      </c>
      <c r="B1274" s="180" t="s">
        <v>2284</v>
      </c>
      <c r="C1274" s="174">
        <f t="shared" si="26"/>
        <v>437</v>
      </c>
      <c r="D1274" s="174">
        <v>437</v>
      </c>
      <c r="E1274" s="174"/>
      <c r="F1274" s="174"/>
      <c r="G1274" s="174"/>
      <c r="H1274" s="174"/>
    </row>
    <row r="1275" spans="1:8">
      <c r="A1275" s="180" t="s">
        <v>2285</v>
      </c>
      <c r="B1275" s="180" t="s">
        <v>2286</v>
      </c>
      <c r="C1275" s="174">
        <f t="shared" si="26"/>
        <v>0</v>
      </c>
      <c r="D1275" s="174"/>
      <c r="E1275" s="174"/>
      <c r="F1275" s="174"/>
      <c r="G1275" s="174"/>
      <c r="H1275" s="174"/>
    </row>
    <row r="1276" spans="1:8">
      <c r="A1276" s="180" t="s">
        <v>2287</v>
      </c>
      <c r="B1276" s="173" t="s">
        <v>2288</v>
      </c>
      <c r="C1276" s="174">
        <f t="shared" si="26"/>
        <v>0</v>
      </c>
      <c r="D1276" s="174">
        <f>SUM(D1277:D1281)</f>
        <v>0</v>
      </c>
      <c r="E1276" s="174">
        <f>SUM(E1277:E1281)</f>
        <v>0</v>
      </c>
      <c r="F1276" s="174">
        <f>SUM(F1277:F1281)</f>
        <v>0</v>
      </c>
      <c r="G1276" s="174">
        <f>SUM(G1277:G1281)</f>
        <v>0</v>
      </c>
      <c r="H1276" s="174">
        <f>SUM(H1277:H1281)</f>
        <v>0</v>
      </c>
    </row>
    <row r="1277" spans="1:8">
      <c r="A1277" s="180" t="s">
        <v>2289</v>
      </c>
      <c r="B1277" s="180" t="s">
        <v>2278</v>
      </c>
      <c r="C1277" s="174">
        <f t="shared" si="26"/>
        <v>0</v>
      </c>
      <c r="D1277" s="174"/>
      <c r="E1277" s="174"/>
      <c r="F1277" s="174"/>
      <c r="G1277" s="174"/>
      <c r="H1277" s="174"/>
    </row>
    <row r="1278" spans="1:8">
      <c r="A1278" s="180" t="s">
        <v>2290</v>
      </c>
      <c r="B1278" s="180" t="s">
        <v>2280</v>
      </c>
      <c r="C1278" s="174">
        <f t="shared" si="26"/>
        <v>0</v>
      </c>
      <c r="D1278" s="174"/>
      <c r="E1278" s="174"/>
      <c r="F1278" s="174"/>
      <c r="G1278" s="174"/>
      <c r="H1278" s="174"/>
    </row>
    <row r="1279" spans="1:8">
      <c r="A1279" s="180" t="s">
        <v>2291</v>
      </c>
      <c r="B1279" s="180" t="s">
        <v>2282</v>
      </c>
      <c r="C1279" s="174">
        <f t="shared" si="26"/>
        <v>0</v>
      </c>
      <c r="D1279" s="174"/>
      <c r="E1279" s="174"/>
      <c r="F1279" s="174"/>
      <c r="G1279" s="174"/>
      <c r="H1279" s="174"/>
    </row>
    <row r="1280" spans="1:8">
      <c r="A1280" s="180" t="s">
        <v>2292</v>
      </c>
      <c r="B1280" s="180" t="s">
        <v>2293</v>
      </c>
      <c r="C1280" s="174">
        <f t="shared" si="26"/>
        <v>0</v>
      </c>
      <c r="D1280" s="174"/>
      <c r="E1280" s="174"/>
      <c r="F1280" s="174"/>
      <c r="G1280" s="174"/>
      <c r="H1280" s="174"/>
    </row>
    <row r="1281" spans="1:8">
      <c r="A1281" s="180" t="s">
        <v>2294</v>
      </c>
      <c r="B1281" s="180" t="s">
        <v>2295</v>
      </c>
      <c r="C1281" s="174">
        <f t="shared" si="26"/>
        <v>0</v>
      </c>
      <c r="D1281" s="174"/>
      <c r="E1281" s="174"/>
      <c r="F1281" s="174"/>
      <c r="G1281" s="174"/>
      <c r="H1281" s="174"/>
    </row>
    <row r="1282" spans="1:8">
      <c r="A1282" s="180" t="s">
        <v>2296</v>
      </c>
      <c r="B1282" s="173" t="s">
        <v>2297</v>
      </c>
      <c r="C1282" s="174">
        <f t="shared" si="26"/>
        <v>0</v>
      </c>
      <c r="D1282" s="174">
        <f>SUM(D1283:D1289)</f>
        <v>0</v>
      </c>
      <c r="E1282" s="174">
        <f>SUM(E1283:E1289)</f>
        <v>0</v>
      </c>
      <c r="F1282" s="174">
        <f>SUM(F1283:F1289)</f>
        <v>0</v>
      </c>
      <c r="G1282" s="174">
        <f>SUM(G1283:G1289)</f>
        <v>0</v>
      </c>
      <c r="H1282" s="174">
        <f>SUM(H1283:H1289)</f>
        <v>0</v>
      </c>
    </row>
    <row r="1283" spans="1:8">
      <c r="A1283" s="180" t="s">
        <v>2298</v>
      </c>
      <c r="B1283" s="180" t="s">
        <v>2278</v>
      </c>
      <c r="C1283" s="174">
        <f t="shared" si="26"/>
        <v>0</v>
      </c>
      <c r="D1283" s="174"/>
      <c r="E1283" s="174"/>
      <c r="F1283" s="174"/>
      <c r="G1283" s="174"/>
      <c r="H1283" s="174"/>
    </row>
    <row r="1284" spans="1:8">
      <c r="A1284" s="180" t="s">
        <v>2299</v>
      </c>
      <c r="B1284" s="180" t="s">
        <v>2280</v>
      </c>
      <c r="C1284" s="174">
        <f t="shared" si="26"/>
        <v>0</v>
      </c>
      <c r="D1284" s="174"/>
      <c r="E1284" s="174"/>
      <c r="F1284" s="174"/>
      <c r="G1284" s="174"/>
      <c r="H1284" s="174"/>
    </row>
    <row r="1285" spans="1:8">
      <c r="A1285" s="180" t="s">
        <v>2300</v>
      </c>
      <c r="B1285" s="180" t="s">
        <v>2282</v>
      </c>
      <c r="C1285" s="174">
        <f t="shared" si="26"/>
        <v>0</v>
      </c>
      <c r="D1285" s="174"/>
      <c r="E1285" s="174"/>
      <c r="F1285" s="174"/>
      <c r="G1285" s="174"/>
      <c r="H1285" s="174"/>
    </row>
    <row r="1286" spans="1:8">
      <c r="A1286" s="180" t="s">
        <v>2301</v>
      </c>
      <c r="B1286" s="180" t="s">
        <v>2302</v>
      </c>
      <c r="C1286" s="174">
        <f t="shared" si="26"/>
        <v>0</v>
      </c>
      <c r="D1286" s="174"/>
      <c r="E1286" s="174"/>
      <c r="F1286" s="174"/>
      <c r="G1286" s="174"/>
      <c r="H1286" s="174"/>
    </row>
    <row r="1287" spans="1:8">
      <c r="A1287" s="180" t="s">
        <v>2303</v>
      </c>
      <c r="B1287" s="180" t="s">
        <v>2304</v>
      </c>
      <c r="C1287" s="174">
        <f t="shared" si="26"/>
        <v>0</v>
      </c>
      <c r="D1287" s="174"/>
      <c r="E1287" s="174"/>
      <c r="F1287" s="174"/>
      <c r="G1287" s="174"/>
      <c r="H1287" s="174"/>
    </row>
    <row r="1288" spans="1:8">
      <c r="A1288" s="180" t="s">
        <v>2305</v>
      </c>
      <c r="B1288" s="180" t="s">
        <v>2306</v>
      </c>
      <c r="C1288" s="174">
        <f t="shared" si="26"/>
        <v>0</v>
      </c>
      <c r="D1288" s="174"/>
      <c r="E1288" s="174"/>
      <c r="F1288" s="174"/>
      <c r="G1288" s="174"/>
      <c r="H1288" s="174"/>
    </row>
    <row r="1289" spans="1:8">
      <c r="A1289" s="180" t="s">
        <v>2307</v>
      </c>
      <c r="B1289" s="180" t="s">
        <v>2308</v>
      </c>
      <c r="C1289" s="174">
        <f t="shared" si="26"/>
        <v>0</v>
      </c>
      <c r="D1289" s="174"/>
      <c r="E1289" s="174"/>
      <c r="F1289" s="174"/>
      <c r="G1289" s="174"/>
      <c r="H1289" s="174"/>
    </row>
    <row r="1290" spans="1:8">
      <c r="A1290" s="180" t="s">
        <v>2309</v>
      </c>
      <c r="B1290" s="173" t="s">
        <v>2310</v>
      </c>
      <c r="C1290" s="174">
        <f t="shared" si="26"/>
        <v>52</v>
      </c>
      <c r="D1290" s="174">
        <f>SUM(D1291:D1302)</f>
        <v>52</v>
      </c>
      <c r="E1290" s="174">
        <f>SUM(E1291:E1302)</f>
        <v>0</v>
      </c>
      <c r="F1290" s="174">
        <f>SUM(F1291:F1302)</f>
        <v>0</v>
      </c>
      <c r="G1290" s="174">
        <f>SUM(G1291:G1302)</f>
        <v>0</v>
      </c>
      <c r="H1290" s="174">
        <f>SUM(H1291:H1302)</f>
        <v>0</v>
      </c>
    </row>
    <row r="1291" spans="1:8">
      <c r="A1291" s="180" t="s">
        <v>2311</v>
      </c>
      <c r="B1291" s="180" t="s">
        <v>2278</v>
      </c>
      <c r="C1291" s="174">
        <f t="shared" si="26"/>
        <v>42</v>
      </c>
      <c r="D1291" s="174">
        <v>42</v>
      </c>
      <c r="E1291" s="174"/>
      <c r="F1291" s="174"/>
      <c r="G1291" s="174"/>
      <c r="H1291" s="174"/>
    </row>
    <row r="1292" spans="1:8">
      <c r="A1292" s="180" t="s">
        <v>2312</v>
      </c>
      <c r="B1292" s="180" t="s">
        <v>2280</v>
      </c>
      <c r="C1292" s="174">
        <f t="shared" si="26"/>
        <v>0</v>
      </c>
      <c r="D1292" s="174"/>
      <c r="E1292" s="174"/>
      <c r="F1292" s="174"/>
      <c r="G1292" s="174"/>
      <c r="H1292" s="174"/>
    </row>
    <row r="1293" spans="1:8">
      <c r="A1293" s="180" t="s">
        <v>2313</v>
      </c>
      <c r="B1293" s="180" t="s">
        <v>2282</v>
      </c>
      <c r="C1293" s="174">
        <f t="shared" si="26"/>
        <v>0</v>
      </c>
      <c r="D1293" s="174"/>
      <c r="E1293" s="174"/>
      <c r="F1293" s="174"/>
      <c r="G1293" s="174"/>
      <c r="H1293" s="174"/>
    </row>
    <row r="1294" spans="1:8">
      <c r="A1294" s="180" t="s">
        <v>2314</v>
      </c>
      <c r="B1294" s="180" t="s">
        <v>2315</v>
      </c>
      <c r="C1294" s="174">
        <f t="shared" si="26"/>
        <v>0</v>
      </c>
      <c r="D1294" s="174"/>
      <c r="E1294" s="174"/>
      <c r="F1294" s="174"/>
      <c r="G1294" s="174"/>
      <c r="H1294" s="174"/>
    </row>
    <row r="1295" spans="1:8">
      <c r="A1295" s="180" t="s">
        <v>2316</v>
      </c>
      <c r="B1295" s="180" t="s">
        <v>2317</v>
      </c>
      <c r="C1295" s="174">
        <f t="shared" si="26"/>
        <v>0</v>
      </c>
      <c r="D1295" s="174"/>
      <c r="E1295" s="174"/>
      <c r="F1295" s="174"/>
      <c r="G1295" s="174"/>
      <c r="H1295" s="174"/>
    </row>
    <row r="1296" spans="1:8">
      <c r="A1296" s="180" t="s">
        <v>2318</v>
      </c>
      <c r="B1296" s="180" t="s">
        <v>2319</v>
      </c>
      <c r="C1296" s="174">
        <f t="shared" si="26"/>
        <v>0</v>
      </c>
      <c r="D1296" s="174"/>
      <c r="E1296" s="174"/>
      <c r="F1296" s="174"/>
      <c r="G1296" s="174"/>
      <c r="H1296" s="174"/>
    </row>
    <row r="1297" spans="1:8">
      <c r="A1297" s="180" t="s">
        <v>2320</v>
      </c>
      <c r="B1297" s="180" t="s">
        <v>2321</v>
      </c>
      <c r="C1297" s="174">
        <f t="shared" si="26"/>
        <v>0</v>
      </c>
      <c r="D1297" s="174"/>
      <c r="E1297" s="174"/>
      <c r="F1297" s="174"/>
      <c r="G1297" s="174"/>
      <c r="H1297" s="174"/>
    </row>
    <row r="1298" spans="1:8">
      <c r="A1298" s="180" t="s">
        <v>2322</v>
      </c>
      <c r="B1298" s="180" t="s">
        <v>2323</v>
      </c>
      <c r="C1298" s="174">
        <f t="shared" si="26"/>
        <v>0</v>
      </c>
      <c r="D1298" s="174"/>
      <c r="E1298" s="174"/>
      <c r="F1298" s="174"/>
      <c r="G1298" s="174"/>
      <c r="H1298" s="174"/>
    </row>
    <row r="1299" spans="1:8">
      <c r="A1299" s="180" t="s">
        <v>2324</v>
      </c>
      <c r="B1299" s="180" t="s">
        <v>2325</v>
      </c>
      <c r="C1299" s="174">
        <f t="shared" si="26"/>
        <v>3</v>
      </c>
      <c r="D1299" s="174">
        <v>3</v>
      </c>
      <c r="E1299" s="174"/>
      <c r="F1299" s="174"/>
      <c r="G1299" s="174"/>
      <c r="H1299" s="174"/>
    </row>
    <row r="1300" spans="1:8">
      <c r="A1300" s="180" t="s">
        <v>2326</v>
      </c>
      <c r="B1300" s="180" t="s">
        <v>2327</v>
      </c>
      <c r="C1300" s="174">
        <f t="shared" si="26"/>
        <v>5</v>
      </c>
      <c r="D1300" s="174">
        <v>5</v>
      </c>
      <c r="E1300" s="174"/>
      <c r="F1300" s="174"/>
      <c r="G1300" s="174"/>
      <c r="H1300" s="174"/>
    </row>
    <row r="1301" spans="1:8">
      <c r="A1301" s="180" t="s">
        <v>2328</v>
      </c>
      <c r="B1301" s="180" t="s">
        <v>2329</v>
      </c>
      <c r="C1301" s="174">
        <f t="shared" si="26"/>
        <v>0</v>
      </c>
      <c r="D1301" s="174"/>
      <c r="E1301" s="174"/>
      <c r="F1301" s="174"/>
      <c r="G1301" s="174"/>
      <c r="H1301" s="174"/>
    </row>
    <row r="1302" spans="1:8">
      <c r="A1302" s="180" t="s">
        <v>2330</v>
      </c>
      <c r="B1302" s="180" t="s">
        <v>2331</v>
      </c>
      <c r="C1302" s="174">
        <f t="shared" si="26"/>
        <v>2</v>
      </c>
      <c r="D1302" s="174">
        <v>2</v>
      </c>
      <c r="E1302" s="174"/>
      <c r="F1302" s="174"/>
      <c r="G1302" s="174"/>
      <c r="H1302" s="174"/>
    </row>
    <row r="1303" spans="1:8">
      <c r="A1303" s="180" t="s">
        <v>2332</v>
      </c>
      <c r="B1303" s="173" t="s">
        <v>2333</v>
      </c>
      <c r="C1303" s="174">
        <f t="shared" si="26"/>
        <v>53</v>
      </c>
      <c r="D1303" s="174">
        <f>SUM(D1304:D1306)</f>
        <v>53</v>
      </c>
      <c r="E1303" s="174">
        <f>SUM(E1304:E1306)</f>
        <v>0</v>
      </c>
      <c r="F1303" s="174">
        <f>SUM(F1304:F1306)</f>
        <v>0</v>
      </c>
      <c r="G1303" s="174">
        <f>SUM(G1304:G1306)</f>
        <v>0</v>
      </c>
      <c r="H1303" s="174">
        <f>SUM(H1304:H1306)</f>
        <v>0</v>
      </c>
    </row>
    <row r="1304" spans="1:8">
      <c r="A1304" s="180" t="s">
        <v>2334</v>
      </c>
      <c r="B1304" s="180" t="s">
        <v>2335</v>
      </c>
      <c r="C1304" s="174">
        <f t="shared" si="26"/>
        <v>10</v>
      </c>
      <c r="D1304" s="174">
        <v>10</v>
      </c>
      <c r="E1304" s="174"/>
      <c r="F1304" s="174"/>
      <c r="G1304" s="174"/>
      <c r="H1304" s="174"/>
    </row>
    <row r="1305" spans="1:8">
      <c r="A1305" s="180" t="s">
        <v>2336</v>
      </c>
      <c r="B1305" s="180" t="s">
        <v>2337</v>
      </c>
      <c r="C1305" s="174">
        <f t="shared" si="26"/>
        <v>43</v>
      </c>
      <c r="D1305" s="174">
        <v>43</v>
      </c>
      <c r="E1305" s="174"/>
      <c r="F1305" s="174"/>
      <c r="G1305" s="174"/>
      <c r="H1305" s="174"/>
    </row>
    <row r="1306" spans="1:8">
      <c r="A1306" s="180" t="s">
        <v>2338</v>
      </c>
      <c r="B1306" s="180" t="s">
        <v>2339</v>
      </c>
      <c r="C1306" s="174">
        <f t="shared" si="26"/>
        <v>0</v>
      </c>
      <c r="D1306" s="174"/>
      <c r="E1306" s="174"/>
      <c r="F1306" s="174"/>
      <c r="G1306" s="174"/>
      <c r="H1306" s="174"/>
    </row>
    <row r="1307" spans="1:8">
      <c r="A1307" s="180" t="s">
        <v>2340</v>
      </c>
      <c r="B1307" s="173" t="s">
        <v>2341</v>
      </c>
      <c r="C1307" s="174">
        <f t="shared" si="26"/>
        <v>0</v>
      </c>
      <c r="D1307" s="174">
        <f>SUM(D1308:D1310)</f>
        <v>0</v>
      </c>
      <c r="E1307" s="174">
        <f>SUM(E1308:E1310)</f>
        <v>0</v>
      </c>
      <c r="F1307" s="174">
        <f>SUM(F1308:F1310)</f>
        <v>0</v>
      </c>
      <c r="G1307" s="174">
        <f>SUM(G1308:G1310)</f>
        <v>0</v>
      </c>
      <c r="H1307" s="174">
        <f>SUM(H1308:H1310)</f>
        <v>0</v>
      </c>
    </row>
    <row r="1308" spans="1:8">
      <c r="A1308" s="180" t="s">
        <v>2342</v>
      </c>
      <c r="B1308" s="180" t="s">
        <v>2343</v>
      </c>
      <c r="C1308" s="174">
        <f t="shared" si="26"/>
        <v>0</v>
      </c>
      <c r="D1308" s="174"/>
      <c r="E1308" s="174"/>
      <c r="F1308" s="174"/>
      <c r="G1308" s="174"/>
      <c r="H1308" s="174"/>
    </row>
    <row r="1309" spans="1:8">
      <c r="A1309" s="180" t="s">
        <v>2344</v>
      </c>
      <c r="B1309" s="180" t="s">
        <v>2345</v>
      </c>
      <c r="C1309" s="174">
        <f t="shared" si="26"/>
        <v>0</v>
      </c>
      <c r="D1309" s="174"/>
      <c r="E1309" s="174"/>
      <c r="F1309" s="174"/>
      <c r="G1309" s="174"/>
      <c r="H1309" s="174"/>
    </row>
    <row r="1310" spans="1:8">
      <c r="A1310" s="180" t="s">
        <v>2346</v>
      </c>
      <c r="B1310" s="180" t="s">
        <v>2347</v>
      </c>
      <c r="C1310" s="174">
        <f t="shared" si="26"/>
        <v>0</v>
      </c>
      <c r="D1310" s="174"/>
      <c r="E1310" s="174"/>
      <c r="F1310" s="174"/>
      <c r="G1310" s="174"/>
      <c r="H1310" s="174"/>
    </row>
    <row r="1311" spans="1:8">
      <c r="A1311" s="180" t="s">
        <v>2348</v>
      </c>
      <c r="B1311" s="173" t="s">
        <v>2349</v>
      </c>
      <c r="C1311" s="174">
        <f t="shared" si="26"/>
        <v>0</v>
      </c>
      <c r="D1311" s="174">
        <f>SUM(D1312:D1312)</f>
        <v>0</v>
      </c>
      <c r="E1311" s="174">
        <f t="shared" ref="E1311:H1311" si="27">SUM(E1312:E1312)</f>
        <v>0</v>
      </c>
      <c r="F1311" s="174">
        <f t="shared" si="27"/>
        <v>0</v>
      </c>
      <c r="G1311" s="174">
        <f t="shared" si="27"/>
        <v>0</v>
      </c>
      <c r="H1311" s="174">
        <f t="shared" si="27"/>
        <v>0</v>
      </c>
    </row>
    <row r="1312" spans="1:8">
      <c r="A1312" s="184">
        <v>2249999</v>
      </c>
      <c r="B1312" s="180" t="s">
        <v>2350</v>
      </c>
      <c r="C1312" s="174">
        <f t="shared" si="26"/>
        <v>0</v>
      </c>
      <c r="D1312" s="174"/>
      <c r="E1312" s="174"/>
      <c r="F1312" s="174"/>
      <c r="G1312" s="174"/>
      <c r="H1312" s="174"/>
    </row>
    <row r="1313" spans="1:8">
      <c r="A1313" s="180" t="s">
        <v>2351</v>
      </c>
      <c r="B1313" s="173" t="s">
        <v>2352</v>
      </c>
      <c r="C1313" s="174">
        <f t="shared" si="26"/>
        <v>1000</v>
      </c>
      <c r="D1313" s="174">
        <v>1000</v>
      </c>
      <c r="E1313" s="174"/>
      <c r="F1313" s="174"/>
      <c r="G1313" s="174"/>
      <c r="H1313" s="174"/>
    </row>
    <row r="1314" spans="1:8">
      <c r="A1314" s="172" t="s">
        <v>2353</v>
      </c>
      <c r="B1314" s="173" t="s">
        <v>2354</v>
      </c>
      <c r="C1314" s="174">
        <f t="shared" si="26"/>
        <v>14666</v>
      </c>
      <c r="D1314" s="174">
        <f t="shared" ref="D1314" si="28">SUM(D1315,D1317)</f>
        <v>9300</v>
      </c>
      <c r="E1314" s="174">
        <f t="shared" ref="E1314" si="29">SUM(E1315,E1317)</f>
        <v>0</v>
      </c>
      <c r="F1314" s="174">
        <f t="shared" ref="F1314" si="30">SUM(F1315,F1317)</f>
        <v>0</v>
      </c>
      <c r="G1314" s="174">
        <f t="shared" ref="G1314" si="31">SUM(G1315,G1317)</f>
        <v>0</v>
      </c>
      <c r="H1314" s="174">
        <f t="shared" ref="H1314" si="32">SUM(H1315,H1317)</f>
        <v>5366</v>
      </c>
    </row>
    <row r="1315" spans="1:8">
      <c r="A1315" s="180" t="s">
        <v>2355</v>
      </c>
      <c r="B1315" s="173" t="s">
        <v>2356</v>
      </c>
      <c r="C1315" s="174">
        <f t="shared" si="26"/>
        <v>14666</v>
      </c>
      <c r="D1315" s="174">
        <f>SUM(D1316:D1316)</f>
        <v>9300</v>
      </c>
      <c r="E1315" s="174">
        <f t="shared" ref="E1315:H1315" si="33">SUM(E1316:E1316)</f>
        <v>0</v>
      </c>
      <c r="F1315" s="174">
        <f t="shared" si="33"/>
        <v>0</v>
      </c>
      <c r="G1315" s="174">
        <f t="shared" si="33"/>
        <v>0</v>
      </c>
      <c r="H1315" s="174">
        <f t="shared" si="33"/>
        <v>5366</v>
      </c>
    </row>
    <row r="1316" spans="1:8">
      <c r="A1316" s="184">
        <v>2290201</v>
      </c>
      <c r="B1316" s="180" t="s">
        <v>2357</v>
      </c>
      <c r="C1316" s="174">
        <f t="shared" si="26"/>
        <v>14666</v>
      </c>
      <c r="D1316" s="174">
        <v>9300</v>
      </c>
      <c r="E1316" s="174"/>
      <c r="F1316" s="174"/>
      <c r="G1316" s="174"/>
      <c r="H1316" s="174">
        <v>5366</v>
      </c>
    </row>
    <row r="1317" spans="1:8">
      <c r="A1317" s="172" t="s">
        <v>2358</v>
      </c>
      <c r="B1317" s="173" t="s">
        <v>2359</v>
      </c>
      <c r="C1317" s="174">
        <f t="shared" si="26"/>
        <v>0</v>
      </c>
      <c r="D1317" s="174">
        <f>SUM(D1318:D1318)</f>
        <v>0</v>
      </c>
      <c r="E1317" s="174">
        <f>SUM(E1318:E1318)</f>
        <v>0</v>
      </c>
      <c r="F1317" s="174">
        <f>SUM(F1318:F1318)</f>
        <v>0</v>
      </c>
      <c r="G1317" s="174">
        <f>SUM(G1318:G1318)</f>
        <v>0</v>
      </c>
      <c r="H1317" s="174">
        <f>SUM(H1318:H1318)</f>
        <v>0</v>
      </c>
    </row>
    <row r="1318" spans="1:8">
      <c r="A1318" s="172">
        <v>2299999</v>
      </c>
      <c r="B1318" s="172" t="s">
        <v>465</v>
      </c>
      <c r="C1318" s="174">
        <f t="shared" si="26"/>
        <v>0</v>
      </c>
      <c r="D1318" s="174"/>
      <c r="E1318" s="174"/>
      <c r="F1318" s="174"/>
      <c r="G1318" s="174"/>
      <c r="H1318" s="174"/>
    </row>
    <row r="1319" spans="1:8">
      <c r="A1319" s="172" t="s">
        <v>2360</v>
      </c>
      <c r="B1319" s="173" t="s">
        <v>2361</v>
      </c>
      <c r="C1319" s="174">
        <f t="shared" si="26"/>
        <v>930</v>
      </c>
      <c r="D1319" s="174">
        <f>D1320+D1321+D1322</f>
        <v>930</v>
      </c>
      <c r="E1319" s="174">
        <f>E1320+E1321+E1322</f>
        <v>0</v>
      </c>
      <c r="F1319" s="174">
        <f>F1320+F1321+F1322</f>
        <v>0</v>
      </c>
      <c r="G1319" s="174">
        <f>G1320+G1321+G1322</f>
        <v>0</v>
      </c>
      <c r="H1319" s="174">
        <f>H1320+H1321+H1322</f>
        <v>0</v>
      </c>
    </row>
    <row r="1320" spans="1:8">
      <c r="A1320" s="172" t="s">
        <v>2362</v>
      </c>
      <c r="B1320" s="173" t="s">
        <v>2363</v>
      </c>
      <c r="C1320" s="174">
        <f t="shared" si="26"/>
        <v>0</v>
      </c>
      <c r="D1320" s="174"/>
      <c r="E1320" s="174"/>
      <c r="F1320" s="174"/>
      <c r="G1320" s="174"/>
      <c r="H1320" s="174"/>
    </row>
    <row r="1321" spans="1:8">
      <c r="A1321" s="172" t="s">
        <v>2364</v>
      </c>
      <c r="B1321" s="173" t="s">
        <v>2365</v>
      </c>
      <c r="C1321" s="174">
        <f t="shared" si="26"/>
        <v>0</v>
      </c>
      <c r="D1321" s="174"/>
      <c r="E1321" s="174"/>
      <c r="F1321" s="174"/>
      <c r="G1321" s="174"/>
      <c r="H1321" s="174"/>
    </row>
    <row r="1322" spans="1:8">
      <c r="A1322" s="172" t="s">
        <v>2366</v>
      </c>
      <c r="B1322" s="173" t="s">
        <v>2367</v>
      </c>
      <c r="C1322" s="174">
        <f t="shared" si="26"/>
        <v>930</v>
      </c>
      <c r="D1322" s="174">
        <f>SUM(D1323:D1326)</f>
        <v>930</v>
      </c>
      <c r="E1322" s="174">
        <f>SUM(E1323:E1326)</f>
        <v>0</v>
      </c>
      <c r="F1322" s="174">
        <f>SUM(F1323:F1326)</f>
        <v>0</v>
      </c>
      <c r="G1322" s="174">
        <f>SUM(G1323:G1326)</f>
        <v>0</v>
      </c>
      <c r="H1322" s="174">
        <f>SUM(H1323:H1326)</f>
        <v>0</v>
      </c>
    </row>
    <row r="1323" spans="1:8">
      <c r="A1323" s="172" t="s">
        <v>2368</v>
      </c>
      <c r="B1323" s="172" t="s">
        <v>2369</v>
      </c>
      <c r="C1323" s="174">
        <f t="shared" si="26"/>
        <v>930</v>
      </c>
      <c r="D1323" s="174">
        <v>930</v>
      </c>
      <c r="E1323" s="174"/>
      <c r="F1323" s="174"/>
      <c r="G1323" s="174"/>
      <c r="H1323" s="174"/>
    </row>
    <row r="1324" spans="1:8">
      <c r="A1324" s="172" t="s">
        <v>2370</v>
      </c>
      <c r="B1324" s="172" t="s">
        <v>2371</v>
      </c>
      <c r="C1324" s="174">
        <f t="shared" si="26"/>
        <v>0</v>
      </c>
      <c r="D1324" s="174"/>
      <c r="E1324" s="174"/>
      <c r="F1324" s="174"/>
      <c r="G1324" s="174"/>
      <c r="H1324" s="174"/>
    </row>
    <row r="1325" spans="1:8">
      <c r="A1325" s="172" t="s">
        <v>2372</v>
      </c>
      <c r="B1325" s="172" t="s">
        <v>2373</v>
      </c>
      <c r="C1325" s="174">
        <f t="shared" si="26"/>
        <v>0</v>
      </c>
      <c r="D1325" s="174"/>
      <c r="E1325" s="174"/>
      <c r="F1325" s="174"/>
      <c r="G1325" s="174"/>
      <c r="H1325" s="174"/>
    </row>
    <row r="1326" spans="1:8">
      <c r="A1326" s="172" t="s">
        <v>2374</v>
      </c>
      <c r="B1326" s="172" t="s">
        <v>2375</v>
      </c>
      <c r="C1326" s="174">
        <f t="shared" si="26"/>
        <v>0</v>
      </c>
      <c r="D1326" s="174"/>
      <c r="E1326" s="174"/>
      <c r="F1326" s="174"/>
      <c r="G1326" s="174"/>
      <c r="H1326" s="174"/>
    </row>
    <row r="1327" spans="1:8">
      <c r="A1327" s="172" t="s">
        <v>2376</v>
      </c>
      <c r="B1327" s="173" t="s">
        <v>2377</v>
      </c>
      <c r="C1327" s="174">
        <f t="shared" si="26"/>
        <v>0</v>
      </c>
      <c r="D1327" s="174">
        <f>SUM(D1328:D1330)</f>
        <v>0</v>
      </c>
      <c r="E1327" s="174">
        <f>SUM(E1328:E1330)</f>
        <v>0</v>
      </c>
      <c r="F1327" s="174">
        <f>SUM(F1328:F1330)</f>
        <v>0</v>
      </c>
      <c r="G1327" s="174">
        <f>SUM(G1328:G1330)</f>
        <v>0</v>
      </c>
      <c r="H1327" s="174">
        <f>SUM(H1328:H1330)</f>
        <v>0</v>
      </c>
    </row>
    <row r="1328" spans="1:8">
      <c r="A1328" s="172" t="s">
        <v>2378</v>
      </c>
      <c r="B1328" s="173" t="s">
        <v>2379</v>
      </c>
      <c r="C1328" s="174">
        <f t="shared" si="26"/>
        <v>0</v>
      </c>
      <c r="D1328" s="174"/>
      <c r="E1328" s="174"/>
      <c r="F1328" s="174"/>
      <c r="G1328" s="174"/>
      <c r="H1328" s="174"/>
    </row>
    <row r="1329" spans="1:8">
      <c r="A1329" s="172" t="s">
        <v>2380</v>
      </c>
      <c r="B1329" s="173" t="s">
        <v>2381</v>
      </c>
      <c r="C1329" s="174">
        <f t="shared" si="26"/>
        <v>0</v>
      </c>
      <c r="D1329" s="174"/>
      <c r="E1329" s="174"/>
      <c r="F1329" s="174"/>
      <c r="G1329" s="174"/>
      <c r="H1329" s="174"/>
    </row>
    <row r="1330" spans="1:8">
      <c r="A1330" s="172" t="s">
        <v>2382</v>
      </c>
      <c r="B1330" s="173" t="s">
        <v>2383</v>
      </c>
      <c r="C1330" s="174">
        <f t="shared" si="26"/>
        <v>0</v>
      </c>
      <c r="D1330" s="174"/>
      <c r="E1330" s="174"/>
      <c r="F1330" s="174"/>
      <c r="G1330" s="174"/>
      <c r="H1330" s="174"/>
    </row>
  </sheetData>
  <mergeCells count="3">
    <mergeCell ref="A1:H1"/>
    <mergeCell ref="A2:H2"/>
    <mergeCell ref="A3:H3"/>
  </mergeCells>
  <printOptions horizontalCentered="1"/>
  <pageMargins left="0.747916666666667" right="0.550694444444444" top="0.984027777777778" bottom="0.786805555555556" header="0.511805555555556" footer="0.511805555555556"/>
  <pageSetup paperSize="9" scale="74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52"/>
  <sheetViews>
    <sheetView showGridLines="0" topLeftCell="A31" workbookViewId="0">
      <selection activeCell="G38" sqref="G38"/>
    </sheetView>
  </sheetViews>
  <sheetFormatPr defaultColWidth="9" defaultRowHeight="14.25" customHeight="1" outlineLevelCol="3"/>
  <cols>
    <col min="1" max="1" width="39.875" style="139" customWidth="1"/>
    <col min="2" max="2" width="13.875" style="139" customWidth="1"/>
    <col min="3" max="3" width="39.875" style="139" customWidth="1"/>
    <col min="4" max="4" width="13.875" style="139" customWidth="1"/>
    <col min="5" max="16384" width="9" style="139"/>
  </cols>
  <sheetData>
    <row r="1" ht="22.15" customHeight="1" spans="1:4">
      <c r="A1" s="140" t="s">
        <v>2384</v>
      </c>
      <c r="B1" s="141"/>
      <c r="C1" s="142"/>
      <c r="D1" s="142"/>
    </row>
    <row r="2" ht="20.1" customHeight="1" spans="1:4">
      <c r="A2" s="143" t="s">
        <v>2385</v>
      </c>
      <c r="B2" s="143"/>
      <c r="C2" s="143"/>
      <c r="D2" s="143"/>
    </row>
    <row r="3" ht="18.95" customHeight="1" spans="1:4">
      <c r="A3" s="144"/>
      <c r="B3" s="145"/>
      <c r="C3" s="146"/>
      <c r="D3" s="147" t="s">
        <v>2</v>
      </c>
    </row>
    <row r="4" ht="20.1" customHeight="1" spans="1:4">
      <c r="A4" s="148" t="s">
        <v>2386</v>
      </c>
      <c r="B4" s="148"/>
      <c r="C4" s="148" t="s">
        <v>2387</v>
      </c>
      <c r="D4" s="148"/>
    </row>
    <row r="5" ht="20.1" customHeight="1" spans="1:4">
      <c r="A5" s="148" t="s">
        <v>2388</v>
      </c>
      <c r="B5" s="149" t="s">
        <v>2389</v>
      </c>
      <c r="C5" s="148" t="s">
        <v>2388</v>
      </c>
      <c r="D5" s="149" t="s">
        <v>2389</v>
      </c>
    </row>
    <row r="6" ht="20.1" customHeight="1" spans="1:4">
      <c r="A6" s="150" t="s">
        <v>7</v>
      </c>
      <c r="B6" s="151">
        <f>SUM(B7:B26)</f>
        <v>14031</v>
      </c>
      <c r="C6" s="152" t="s">
        <v>2390</v>
      </c>
      <c r="D6" s="153">
        <v>8701</v>
      </c>
    </row>
    <row r="7" ht="20.1" customHeight="1" spans="1:4">
      <c r="A7" s="154" t="s">
        <v>2391</v>
      </c>
      <c r="B7" s="69">
        <v>8200</v>
      </c>
      <c r="C7" s="154" t="s">
        <v>2392</v>
      </c>
      <c r="D7" s="153"/>
    </row>
    <row r="8" ht="20.1" customHeight="1" spans="1:4">
      <c r="A8" s="154" t="s">
        <v>2393</v>
      </c>
      <c r="B8" s="69"/>
      <c r="C8" s="154" t="s">
        <v>2394</v>
      </c>
      <c r="D8" s="153">
        <v>38</v>
      </c>
    </row>
    <row r="9" ht="20.1" customHeight="1" spans="1:4">
      <c r="A9" s="154" t="s">
        <v>2395</v>
      </c>
      <c r="B9" s="69">
        <v>550</v>
      </c>
      <c r="C9" s="154" t="s">
        <v>2396</v>
      </c>
      <c r="D9" s="153">
        <v>2744</v>
      </c>
    </row>
    <row r="10" ht="20.1" customHeight="1" spans="1:4">
      <c r="A10" s="154" t="s">
        <v>2397</v>
      </c>
      <c r="B10" s="69"/>
      <c r="C10" s="154" t="s">
        <v>2398</v>
      </c>
      <c r="D10" s="153">
        <v>6400</v>
      </c>
    </row>
    <row r="11" ht="20.1" customHeight="1" spans="1:4">
      <c r="A11" s="154" t="s">
        <v>2399</v>
      </c>
      <c r="B11" s="69">
        <v>190</v>
      </c>
      <c r="C11" s="154" t="s">
        <v>2400</v>
      </c>
      <c r="D11" s="153">
        <v>77</v>
      </c>
    </row>
    <row r="12" ht="20.1" customHeight="1" spans="1:4">
      <c r="A12" s="154" t="s">
        <v>2401</v>
      </c>
      <c r="B12" s="69">
        <v>1730</v>
      </c>
      <c r="C12" s="154" t="s">
        <v>2402</v>
      </c>
      <c r="D12" s="153">
        <v>490</v>
      </c>
    </row>
    <row r="13" ht="20.1" customHeight="1" spans="1:4">
      <c r="A13" s="154" t="s">
        <v>2403</v>
      </c>
      <c r="B13" s="69">
        <v>1160</v>
      </c>
      <c r="C13" s="154" t="s">
        <v>2404</v>
      </c>
      <c r="D13" s="153">
        <v>7175</v>
      </c>
    </row>
    <row r="14" ht="20.1" customHeight="1" spans="1:4">
      <c r="A14" s="154" t="s">
        <v>2405</v>
      </c>
      <c r="B14" s="69">
        <v>250</v>
      </c>
      <c r="C14" s="154" t="s">
        <v>2406</v>
      </c>
      <c r="D14" s="153">
        <v>3970</v>
      </c>
    </row>
    <row r="15" ht="20.1" customHeight="1" spans="1:4">
      <c r="A15" s="154" t="s">
        <v>2407</v>
      </c>
      <c r="B15" s="69">
        <v>185</v>
      </c>
      <c r="C15" s="154" t="s">
        <v>2408</v>
      </c>
      <c r="D15" s="153">
        <v>776</v>
      </c>
    </row>
    <row r="16" ht="20.1" customHeight="1" spans="1:4">
      <c r="A16" s="154" t="s">
        <v>2409</v>
      </c>
      <c r="B16" s="69">
        <v>250</v>
      </c>
      <c r="C16" s="154" t="s">
        <v>2410</v>
      </c>
      <c r="D16" s="153">
        <v>2857</v>
      </c>
    </row>
    <row r="17" ht="20.1" customHeight="1" spans="1:4">
      <c r="A17" s="154" t="s">
        <v>2411</v>
      </c>
      <c r="B17" s="69">
        <v>6</v>
      </c>
      <c r="C17" s="154" t="s">
        <v>2412</v>
      </c>
      <c r="D17" s="153">
        <v>5801</v>
      </c>
    </row>
    <row r="18" ht="20.1" customHeight="1" spans="1:4">
      <c r="A18" s="154" t="s">
        <v>2413</v>
      </c>
      <c r="B18" s="69">
        <v>50</v>
      </c>
      <c r="C18" s="154" t="s">
        <v>2414</v>
      </c>
      <c r="D18" s="153">
        <v>918</v>
      </c>
    </row>
    <row r="19" ht="20.1" customHeight="1" spans="1:4">
      <c r="A19" s="154" t="s">
        <v>2415</v>
      </c>
      <c r="B19" s="69"/>
      <c r="C19" s="154" t="s">
        <v>2416</v>
      </c>
      <c r="D19" s="153"/>
    </row>
    <row r="20" ht="20.1" customHeight="1" spans="1:4">
      <c r="A20" s="154" t="s">
        <v>2417</v>
      </c>
      <c r="B20" s="69"/>
      <c r="C20" s="154" t="s">
        <v>2418</v>
      </c>
      <c r="D20" s="153">
        <v>66</v>
      </c>
    </row>
    <row r="21" ht="20.1" customHeight="1" spans="1:4">
      <c r="A21" s="154" t="s">
        <v>2419</v>
      </c>
      <c r="B21" s="69"/>
      <c r="C21" s="154" t="s">
        <v>2420</v>
      </c>
      <c r="D21" s="153">
        <v>25</v>
      </c>
    </row>
    <row r="22" ht="20.1" customHeight="1" spans="1:4">
      <c r="A22" s="154" t="s">
        <v>2421</v>
      </c>
      <c r="B22" s="69">
        <v>1150</v>
      </c>
      <c r="C22" s="154" t="s">
        <v>2422</v>
      </c>
      <c r="D22" s="153"/>
    </row>
    <row r="23" ht="20.1" customHeight="1" spans="1:4">
      <c r="A23" s="154" t="s">
        <v>2423</v>
      </c>
      <c r="B23" s="69">
        <v>230</v>
      </c>
      <c r="C23" s="154" t="s">
        <v>2424</v>
      </c>
      <c r="D23" s="153">
        <v>591</v>
      </c>
    </row>
    <row r="24" ht="20.1" customHeight="1" spans="1:4">
      <c r="A24" s="154" t="s">
        <v>2425</v>
      </c>
      <c r="B24" s="69"/>
      <c r="C24" s="154" t="s">
        <v>2426</v>
      </c>
      <c r="D24" s="153">
        <v>2513</v>
      </c>
    </row>
    <row r="25" ht="20.1" customHeight="1" spans="1:4">
      <c r="A25" s="154" t="s">
        <v>2427</v>
      </c>
      <c r="B25" s="69">
        <v>80</v>
      </c>
      <c r="C25" s="154" t="s">
        <v>2428</v>
      </c>
      <c r="D25" s="153">
        <v>138</v>
      </c>
    </row>
    <row r="26" ht="20.1" customHeight="1" spans="1:4">
      <c r="A26" s="154" t="s">
        <v>2429</v>
      </c>
      <c r="B26" s="155"/>
      <c r="C26" s="154" t="s">
        <v>2430</v>
      </c>
      <c r="D26" s="153">
        <v>776</v>
      </c>
    </row>
    <row r="27" ht="20.1" customHeight="1" spans="1:4">
      <c r="A27" s="150" t="s">
        <v>28</v>
      </c>
      <c r="B27" s="151">
        <f>SUM(B28:B35)</f>
        <v>11856</v>
      </c>
      <c r="C27" s="154" t="s">
        <v>2431</v>
      </c>
      <c r="D27" s="153">
        <v>1000</v>
      </c>
    </row>
    <row r="28" ht="20.1" customHeight="1" spans="1:4">
      <c r="A28" s="154" t="s">
        <v>2432</v>
      </c>
      <c r="B28" s="69">
        <v>900</v>
      </c>
      <c r="C28" s="154" t="s">
        <v>2433</v>
      </c>
      <c r="D28" s="153">
        <v>14666</v>
      </c>
    </row>
    <row r="29" ht="20.1" customHeight="1" spans="1:4">
      <c r="A29" s="154" t="s">
        <v>2434</v>
      </c>
      <c r="B29" s="69">
        <v>500</v>
      </c>
      <c r="C29" s="154" t="s">
        <v>2435</v>
      </c>
      <c r="D29" s="153">
        <v>930</v>
      </c>
    </row>
    <row r="30" ht="20.1" customHeight="1" spans="1:4">
      <c r="A30" s="154" t="s">
        <v>2436</v>
      </c>
      <c r="B30" s="69">
        <v>280</v>
      </c>
      <c r="C30" s="154" t="s">
        <v>2437</v>
      </c>
      <c r="D30" s="153"/>
    </row>
    <row r="31" ht="20.1" customHeight="1" spans="1:4">
      <c r="A31" s="154" t="s">
        <v>2438</v>
      </c>
      <c r="B31" s="69"/>
      <c r="C31" s="154"/>
      <c r="D31" s="153"/>
    </row>
    <row r="32" ht="20.1" customHeight="1" spans="1:4">
      <c r="A32" s="154" t="s">
        <v>2439</v>
      </c>
      <c r="B32" s="69">
        <v>8976</v>
      </c>
      <c r="C32" s="154"/>
      <c r="D32" s="153"/>
    </row>
    <row r="33" ht="20.1" customHeight="1" spans="1:4">
      <c r="A33" s="154" t="s">
        <v>2440</v>
      </c>
      <c r="B33" s="69">
        <v>1200</v>
      </c>
      <c r="C33" s="156"/>
      <c r="D33" s="153"/>
    </row>
    <row r="34" ht="20.1" customHeight="1" spans="1:4">
      <c r="A34" s="154" t="s">
        <v>2441</v>
      </c>
      <c r="B34" s="155"/>
      <c r="C34" s="156"/>
      <c r="D34" s="153"/>
    </row>
    <row r="35" ht="20.1" customHeight="1" spans="1:4">
      <c r="A35" s="154" t="s">
        <v>2442</v>
      </c>
      <c r="B35" s="155"/>
      <c r="C35" s="154"/>
      <c r="D35" s="153"/>
    </row>
    <row r="36" ht="20.1" customHeight="1" spans="1:4">
      <c r="A36" s="151" t="s">
        <v>2443</v>
      </c>
      <c r="B36" s="151">
        <f>SUM(B6,B27)</f>
        <v>25887</v>
      </c>
      <c r="C36" s="151" t="s">
        <v>2444</v>
      </c>
      <c r="D36" s="151">
        <f>SUM(D6:D35)</f>
        <v>60652</v>
      </c>
    </row>
    <row r="37" ht="20.1" customHeight="1" spans="1:4">
      <c r="A37" s="150" t="s">
        <v>2445</v>
      </c>
      <c r="B37" s="153">
        <f>SUM(B38:B40)</f>
        <v>25944</v>
      </c>
      <c r="C37" s="157" t="s">
        <v>2446</v>
      </c>
      <c r="D37" s="158">
        <f>SUM(D38:D38)</f>
        <v>1800</v>
      </c>
    </row>
    <row r="38" ht="20.1" customHeight="1" spans="1:4">
      <c r="A38" s="154" t="s">
        <v>2447</v>
      </c>
      <c r="B38" s="153">
        <v>-783</v>
      </c>
      <c r="C38" s="152" t="s">
        <v>2448</v>
      </c>
      <c r="D38" s="153">
        <f>SUM(D39:D40)</f>
        <v>1800</v>
      </c>
    </row>
    <row r="39" ht="20.1" customHeight="1" spans="1:4">
      <c r="A39" s="154" t="s">
        <v>2449</v>
      </c>
      <c r="B39" s="153">
        <v>26727</v>
      </c>
      <c r="C39" s="152" t="s">
        <v>2450</v>
      </c>
      <c r="D39" s="153"/>
    </row>
    <row r="40" ht="20.1" customHeight="1" spans="1:4">
      <c r="A40" s="154" t="s">
        <v>2451</v>
      </c>
      <c r="B40" s="153"/>
      <c r="C40" s="152" t="s">
        <v>2452</v>
      </c>
      <c r="D40" s="153">
        <v>1800</v>
      </c>
    </row>
    <row r="41" ht="20.1" customHeight="1" spans="1:4">
      <c r="A41" s="150" t="s">
        <v>2453</v>
      </c>
      <c r="B41" s="153">
        <v>29</v>
      </c>
      <c r="C41" s="157" t="s">
        <v>2454</v>
      </c>
      <c r="D41" s="153"/>
    </row>
    <row r="42" ht="20.1" customHeight="1" spans="1:4">
      <c r="A42" s="150" t="s">
        <v>47</v>
      </c>
      <c r="B42" s="153">
        <f>SUM(B43:B45)</f>
        <v>12910</v>
      </c>
      <c r="C42" s="157" t="s">
        <v>2455</v>
      </c>
      <c r="D42" s="158">
        <f>SUM(D43:D43)</f>
        <v>2318</v>
      </c>
    </row>
    <row r="43" ht="20.1" customHeight="1" spans="1:4">
      <c r="A43" s="159" t="s">
        <v>2456</v>
      </c>
      <c r="B43" s="160">
        <v>12910</v>
      </c>
      <c r="C43" s="157" t="s">
        <v>2457</v>
      </c>
      <c r="D43" s="158">
        <f>SUM(D44:D45)</f>
        <v>2318</v>
      </c>
    </row>
    <row r="44" ht="20.1" customHeight="1" spans="1:4">
      <c r="A44" s="161" t="s">
        <v>2458</v>
      </c>
      <c r="B44" s="160"/>
      <c r="C44" s="152" t="s">
        <v>2459</v>
      </c>
      <c r="D44" s="158">
        <v>2318</v>
      </c>
    </row>
    <row r="45" ht="20.1" customHeight="1" spans="1:4">
      <c r="A45" s="161" t="s">
        <v>2460</v>
      </c>
      <c r="B45" s="162"/>
      <c r="C45" s="152" t="s">
        <v>2461</v>
      </c>
      <c r="D45" s="153">
        <v>0</v>
      </c>
    </row>
    <row r="46" ht="20.1" customHeight="1" spans="1:4">
      <c r="A46" s="150" t="s">
        <v>2462</v>
      </c>
      <c r="B46" s="153">
        <f>SUM(B47:B48)</f>
        <v>0</v>
      </c>
      <c r="C46" s="157" t="s">
        <v>2463</v>
      </c>
      <c r="D46" s="158"/>
    </row>
    <row r="47" ht="20.1" customHeight="1" spans="1:4">
      <c r="A47" s="159" t="s">
        <v>2464</v>
      </c>
      <c r="B47" s="160"/>
      <c r="C47" s="157" t="s">
        <v>2465</v>
      </c>
      <c r="D47" s="153"/>
    </row>
    <row r="48" ht="20.1" customHeight="1" spans="1:4">
      <c r="A48" s="159" t="s">
        <v>2466</v>
      </c>
      <c r="B48" s="160"/>
      <c r="C48" s="157" t="s">
        <v>2467</v>
      </c>
      <c r="D48" s="158">
        <f>SUM(D49:D50)</f>
        <v>0</v>
      </c>
    </row>
    <row r="49" ht="20.1" customHeight="1" spans="1:4">
      <c r="A49" s="150" t="s">
        <v>2468</v>
      </c>
      <c r="B49" s="162"/>
      <c r="C49" s="152" t="s">
        <v>2469</v>
      </c>
      <c r="D49" s="153"/>
    </row>
    <row r="50" ht="20.1" customHeight="1" spans="1:4">
      <c r="A50" s="150" t="s">
        <v>2470</v>
      </c>
      <c r="B50" s="162"/>
      <c r="C50" s="152" t="s">
        <v>2471</v>
      </c>
      <c r="D50" s="153"/>
    </row>
    <row r="51" ht="20.1" customHeight="1" spans="1:4">
      <c r="A51" s="150"/>
      <c r="B51" s="160"/>
      <c r="C51" s="152"/>
      <c r="D51" s="153"/>
    </row>
    <row r="52" ht="20.1" customHeight="1" spans="1:4">
      <c r="A52" s="151" t="s">
        <v>2472</v>
      </c>
      <c r="B52" s="153">
        <f>SUM(B36,B37,B41,B42,B46,B49,B50)</f>
        <v>64770</v>
      </c>
      <c r="C52" s="151" t="s">
        <v>2473</v>
      </c>
      <c r="D52" s="153">
        <f>SUM(D36,D37,D41,D42,D46,D47,D48)</f>
        <v>64770</v>
      </c>
    </row>
  </sheetData>
  <mergeCells count="4">
    <mergeCell ref="B1:D1"/>
    <mergeCell ref="A2:D2"/>
    <mergeCell ref="A4:B4"/>
    <mergeCell ref="C4:D4"/>
  </mergeCells>
  <printOptions horizontalCentered="1"/>
  <pageMargins left="0.747916666666667" right="0.747916666666667" top="0.590277777777778" bottom="0.590277777777778" header="0.511805555555556" footer="0.511805555555556"/>
  <pageSetup paperSize="9" scale="68" firstPageNumber="8" fitToHeight="2" orientation="portrait" useFirstPageNumber="1" errors="blank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42"/>
  <sheetViews>
    <sheetView workbookViewId="0">
      <pane ySplit="5" topLeftCell="A249" activePane="bottomLeft" state="frozen"/>
      <selection/>
      <selection pane="bottomLeft" activeCell="F263" sqref="F263"/>
    </sheetView>
  </sheetViews>
  <sheetFormatPr defaultColWidth="9" defaultRowHeight="14.25" outlineLevelCol="6"/>
  <cols>
    <col min="1" max="1" width="38.125" style="113" customWidth="1"/>
    <col min="2" max="2" width="8.875" style="114" customWidth="1"/>
    <col min="3" max="3" width="53.625" style="113" customWidth="1"/>
    <col min="4" max="4" width="8.375" style="114" customWidth="1"/>
    <col min="5" max="5" width="11.25" style="113" customWidth="1"/>
    <col min="6" max="6" width="16.75" style="113" customWidth="1"/>
    <col min="7" max="7" width="11.5" style="113" customWidth="1"/>
    <col min="8" max="16384" width="9" style="113"/>
  </cols>
  <sheetData>
    <row r="1" spans="1:1">
      <c r="A1" s="115" t="s">
        <v>2474</v>
      </c>
    </row>
    <row r="2" ht="18" customHeight="1" spans="1:7">
      <c r="A2" s="116" t="s">
        <v>2475</v>
      </c>
      <c r="B2" s="116"/>
      <c r="C2" s="116"/>
      <c r="D2" s="116"/>
      <c r="E2" s="116"/>
      <c r="F2" s="116"/>
      <c r="G2" s="116"/>
    </row>
    <row r="3" customHeight="1" spans="1:7">
      <c r="A3" s="117"/>
      <c r="F3" s="118" t="s">
        <v>2</v>
      </c>
      <c r="G3" s="118"/>
    </row>
    <row r="4" ht="21" customHeight="1" spans="1:7">
      <c r="A4" s="119" t="s">
        <v>2476</v>
      </c>
      <c r="B4" s="119"/>
      <c r="C4" s="119" t="s">
        <v>2477</v>
      </c>
      <c r="D4" s="119"/>
      <c r="E4" s="119"/>
      <c r="F4" s="119"/>
      <c r="G4" s="119"/>
    </row>
    <row r="5" ht="33" customHeight="1" spans="1:7">
      <c r="A5" s="120" t="s">
        <v>2478</v>
      </c>
      <c r="B5" s="121" t="s">
        <v>5</v>
      </c>
      <c r="C5" s="120" t="s">
        <v>2478</v>
      </c>
      <c r="D5" s="121" t="s">
        <v>5</v>
      </c>
      <c r="E5" s="121" t="s">
        <v>43</v>
      </c>
      <c r="F5" s="121" t="s">
        <v>45</v>
      </c>
      <c r="G5" s="121" t="s">
        <v>2479</v>
      </c>
    </row>
    <row r="6" spans="1:7">
      <c r="A6" s="28" t="s">
        <v>2480</v>
      </c>
      <c r="B6" s="122"/>
      <c r="C6" s="123" t="s">
        <v>2481</v>
      </c>
      <c r="D6" s="122">
        <f>E6+F6+G6</f>
        <v>0</v>
      </c>
      <c r="E6" s="122">
        <f>SUM(E7,E13,E19)</f>
        <v>0</v>
      </c>
      <c r="F6" s="122">
        <f>SUM(F7,F13,F19)</f>
        <v>0</v>
      </c>
      <c r="G6" s="122">
        <f>SUM(G7,G13,G19)</f>
        <v>0</v>
      </c>
    </row>
    <row r="7" spans="1:7">
      <c r="A7" s="124" t="s">
        <v>2482</v>
      </c>
      <c r="B7" s="122"/>
      <c r="C7" s="125" t="s">
        <v>2483</v>
      </c>
      <c r="D7" s="122">
        <f t="shared" ref="D7:D71" si="0">E7+F7+G7</f>
        <v>0</v>
      </c>
      <c r="E7" s="122">
        <f>SUM(E8:E12)</f>
        <v>0</v>
      </c>
      <c r="F7" s="122">
        <f>SUM(F8:F12)</f>
        <v>0</v>
      </c>
      <c r="G7" s="122">
        <f>SUM(G8:G12)</f>
        <v>0</v>
      </c>
    </row>
    <row r="8" spans="1:7">
      <c r="A8" s="28" t="s">
        <v>2484</v>
      </c>
      <c r="B8" s="122"/>
      <c r="C8" s="125" t="s">
        <v>2485</v>
      </c>
      <c r="D8" s="122">
        <f t="shared" si="0"/>
        <v>0</v>
      </c>
      <c r="E8" s="126"/>
      <c r="F8" s="126"/>
      <c r="G8" s="126"/>
    </row>
    <row r="9" spans="1:7">
      <c r="A9" s="28" t="s">
        <v>2486</v>
      </c>
      <c r="B9" s="122"/>
      <c r="C9" s="125" t="s">
        <v>2487</v>
      </c>
      <c r="D9" s="122">
        <f t="shared" si="0"/>
        <v>0</v>
      </c>
      <c r="E9" s="126"/>
      <c r="F9" s="126"/>
      <c r="G9" s="126"/>
    </row>
    <row r="10" spans="1:7">
      <c r="A10" s="28" t="s">
        <v>2488</v>
      </c>
      <c r="B10" s="122"/>
      <c r="C10" s="125" t="s">
        <v>2489</v>
      </c>
      <c r="D10" s="122">
        <f t="shared" si="0"/>
        <v>0</v>
      </c>
      <c r="E10" s="126"/>
      <c r="F10" s="126"/>
      <c r="G10" s="126"/>
    </row>
    <row r="11" spans="1:7">
      <c r="A11" s="28" t="s">
        <v>2490</v>
      </c>
      <c r="B11" s="122"/>
      <c r="C11" s="125" t="s">
        <v>2491</v>
      </c>
      <c r="D11" s="122">
        <f t="shared" si="0"/>
        <v>0</v>
      </c>
      <c r="E11" s="126"/>
      <c r="F11" s="126"/>
      <c r="G11" s="126"/>
    </row>
    <row r="12" spans="1:7">
      <c r="A12" s="28" t="s">
        <v>2492</v>
      </c>
      <c r="B12" s="122"/>
      <c r="C12" s="125" t="s">
        <v>2493</v>
      </c>
      <c r="D12" s="122">
        <f t="shared" si="0"/>
        <v>0</v>
      </c>
      <c r="E12" s="126"/>
      <c r="F12" s="126"/>
      <c r="G12" s="126"/>
    </row>
    <row r="13" spans="1:7">
      <c r="A13" s="28" t="s">
        <v>2494</v>
      </c>
      <c r="B13" s="122"/>
      <c r="C13" s="127" t="s">
        <v>2495</v>
      </c>
      <c r="D13" s="122">
        <f t="shared" si="0"/>
        <v>0</v>
      </c>
      <c r="E13" s="122">
        <f>SUM(E14:E18)</f>
        <v>0</v>
      </c>
      <c r="F13" s="122">
        <f>SUM(F14:F18)</f>
        <v>0</v>
      </c>
      <c r="G13" s="122">
        <f>SUM(G14:G18)</f>
        <v>0</v>
      </c>
    </row>
    <row r="14" spans="1:7">
      <c r="A14" s="28" t="s">
        <v>2496</v>
      </c>
      <c r="B14" s="122">
        <f>SUM(B15:B19)</f>
        <v>16889</v>
      </c>
      <c r="C14" s="127" t="s">
        <v>2497</v>
      </c>
      <c r="D14" s="122">
        <f t="shared" si="0"/>
        <v>0</v>
      </c>
      <c r="E14" s="122"/>
      <c r="F14" s="122"/>
      <c r="G14" s="122"/>
    </row>
    <row r="15" spans="1:7">
      <c r="A15" s="36" t="s">
        <v>2498</v>
      </c>
      <c r="B15" s="122">
        <v>16889</v>
      </c>
      <c r="C15" s="127" t="s">
        <v>2499</v>
      </c>
      <c r="D15" s="122">
        <f t="shared" si="0"/>
        <v>0</v>
      </c>
      <c r="E15" s="126"/>
      <c r="F15" s="126"/>
      <c r="G15" s="126"/>
    </row>
    <row r="16" spans="1:7">
      <c r="A16" s="36" t="s">
        <v>2500</v>
      </c>
      <c r="B16" s="122"/>
      <c r="C16" s="127" t="s">
        <v>2501</v>
      </c>
      <c r="D16" s="122">
        <f t="shared" si="0"/>
        <v>0</v>
      </c>
      <c r="E16" s="126"/>
      <c r="F16" s="126"/>
      <c r="G16" s="126"/>
    </row>
    <row r="17" spans="1:7">
      <c r="A17" s="36" t="s">
        <v>2502</v>
      </c>
      <c r="B17" s="122"/>
      <c r="C17" s="127" t="s">
        <v>2503</v>
      </c>
      <c r="D17" s="122">
        <f t="shared" si="0"/>
        <v>0</v>
      </c>
      <c r="E17" s="126"/>
      <c r="F17" s="126"/>
      <c r="G17" s="126"/>
    </row>
    <row r="18" spans="1:7">
      <c r="A18" s="36" t="s">
        <v>2504</v>
      </c>
      <c r="B18" s="122"/>
      <c r="C18" s="127" t="s">
        <v>2505</v>
      </c>
      <c r="D18" s="122">
        <f t="shared" si="0"/>
        <v>0</v>
      </c>
      <c r="E18" s="122"/>
      <c r="F18" s="122"/>
      <c r="G18" s="122"/>
    </row>
    <row r="19" spans="1:7">
      <c r="A19" s="36" t="s">
        <v>2506</v>
      </c>
      <c r="B19" s="122"/>
      <c r="C19" s="127" t="s">
        <v>2507</v>
      </c>
      <c r="D19" s="122">
        <f t="shared" si="0"/>
        <v>0</v>
      </c>
      <c r="E19" s="122">
        <f>SUM(E20:E21)</f>
        <v>0</v>
      </c>
      <c r="F19" s="122">
        <f>SUM(F20:F21)</f>
        <v>0</v>
      </c>
      <c r="G19" s="122">
        <f>SUM(G20:G21)</f>
        <v>0</v>
      </c>
    </row>
    <row r="20" spans="1:7">
      <c r="A20" s="36" t="s">
        <v>2508</v>
      </c>
      <c r="B20" s="122"/>
      <c r="C20" s="127" t="s">
        <v>2509</v>
      </c>
      <c r="D20" s="122">
        <f t="shared" si="0"/>
        <v>0</v>
      </c>
      <c r="E20" s="126"/>
      <c r="F20" s="126"/>
      <c r="G20" s="126"/>
    </row>
    <row r="21" spans="1:7">
      <c r="A21" s="36" t="s">
        <v>2510</v>
      </c>
      <c r="B21" s="122"/>
      <c r="C21" s="127" t="s">
        <v>2511</v>
      </c>
      <c r="D21" s="122">
        <f t="shared" si="0"/>
        <v>0</v>
      </c>
      <c r="E21" s="126"/>
      <c r="F21" s="126"/>
      <c r="G21" s="126"/>
    </row>
    <row r="22" spans="1:7">
      <c r="A22" s="28" t="s">
        <v>2512</v>
      </c>
      <c r="B22" s="122">
        <f>SUM(B23:B24)</f>
        <v>0</v>
      </c>
      <c r="C22" s="128" t="s">
        <v>2513</v>
      </c>
      <c r="D22" s="122">
        <f t="shared" si="0"/>
        <v>0</v>
      </c>
      <c r="E22" s="122">
        <f>SUM(E23,E27,E31)</f>
        <v>0</v>
      </c>
      <c r="F22" s="122">
        <f>SUM(F23,F27,F31)</f>
        <v>0</v>
      </c>
      <c r="G22" s="122">
        <f>SUM(G23,G27,G31)</f>
        <v>0</v>
      </c>
    </row>
    <row r="23" spans="1:7">
      <c r="A23" s="36" t="s">
        <v>2514</v>
      </c>
      <c r="B23" s="122"/>
      <c r="C23" s="127" t="s">
        <v>2515</v>
      </c>
      <c r="D23" s="122">
        <f t="shared" si="0"/>
        <v>0</v>
      </c>
      <c r="E23" s="122">
        <f>SUM(E24:E26)</f>
        <v>0</v>
      </c>
      <c r="F23" s="122">
        <f>SUM(F24:F26)</f>
        <v>0</v>
      </c>
      <c r="G23" s="122">
        <f>SUM(G24:G26)</f>
        <v>0</v>
      </c>
    </row>
    <row r="24" spans="1:7">
      <c r="A24" s="36" t="s">
        <v>2516</v>
      </c>
      <c r="B24" s="122"/>
      <c r="C24" s="127" t="s">
        <v>2517</v>
      </c>
      <c r="D24" s="122">
        <f t="shared" si="0"/>
        <v>0</v>
      </c>
      <c r="E24" s="122"/>
      <c r="F24" s="122"/>
      <c r="G24" s="122"/>
    </row>
    <row r="25" spans="1:7">
      <c r="A25" s="28" t="s">
        <v>2518</v>
      </c>
      <c r="B25" s="122">
        <v>20</v>
      </c>
      <c r="C25" s="127" t="s">
        <v>2519</v>
      </c>
      <c r="D25" s="122">
        <f t="shared" si="0"/>
        <v>0</v>
      </c>
      <c r="E25" s="129"/>
      <c r="F25" s="129"/>
      <c r="G25" s="129"/>
    </row>
    <row r="26" spans="1:7">
      <c r="A26" s="36" t="s">
        <v>2520</v>
      </c>
      <c r="B26" s="122"/>
      <c r="C26" s="127" t="s">
        <v>2521</v>
      </c>
      <c r="D26" s="122">
        <f t="shared" si="0"/>
        <v>0</v>
      </c>
      <c r="E26" s="129"/>
      <c r="F26" s="129"/>
      <c r="G26" s="129"/>
    </row>
    <row r="27" spans="1:7">
      <c r="A27" s="28" t="s">
        <v>2522</v>
      </c>
      <c r="B27" s="122">
        <f>SUM(B28:B30)</f>
        <v>0</v>
      </c>
      <c r="C27" s="127" t="s">
        <v>2523</v>
      </c>
      <c r="D27" s="122">
        <f t="shared" si="0"/>
        <v>0</v>
      </c>
      <c r="E27" s="122">
        <f>SUM(E28:E30)</f>
        <v>0</v>
      </c>
      <c r="F27" s="122">
        <f>SUM(F28:F30)</f>
        <v>0</v>
      </c>
      <c r="G27" s="122">
        <f>SUM(G28:G30)</f>
        <v>0</v>
      </c>
    </row>
    <row r="28" spans="1:7">
      <c r="A28" s="28" t="s">
        <v>2524</v>
      </c>
      <c r="B28" s="122"/>
      <c r="C28" s="127" t="s">
        <v>2517</v>
      </c>
      <c r="D28" s="122">
        <f t="shared" si="0"/>
        <v>0</v>
      </c>
      <c r="E28" s="129"/>
      <c r="F28" s="129"/>
      <c r="G28" s="129"/>
    </row>
    <row r="29" spans="1:7">
      <c r="A29" s="28" t="s">
        <v>2525</v>
      </c>
      <c r="B29" s="122"/>
      <c r="C29" s="127" t="s">
        <v>2519</v>
      </c>
      <c r="D29" s="122">
        <f t="shared" si="0"/>
        <v>0</v>
      </c>
      <c r="E29" s="122"/>
      <c r="F29" s="122"/>
      <c r="G29" s="122"/>
    </row>
    <row r="30" spans="1:7">
      <c r="A30" s="28"/>
      <c r="B30" s="130"/>
      <c r="C30" s="127" t="s">
        <v>2526</v>
      </c>
      <c r="D30" s="122">
        <f t="shared" si="0"/>
        <v>0</v>
      </c>
      <c r="E30" s="122"/>
      <c r="F30" s="122"/>
      <c r="G30" s="122"/>
    </row>
    <row r="31" spans="1:7">
      <c r="A31" s="36" t="s">
        <v>2527</v>
      </c>
      <c r="B31" s="130"/>
      <c r="C31" s="127" t="s">
        <v>2528</v>
      </c>
      <c r="D31" s="122">
        <f t="shared" si="0"/>
        <v>0</v>
      </c>
      <c r="E31" s="122">
        <f>SUM(E32:E33)</f>
        <v>0</v>
      </c>
      <c r="F31" s="122">
        <f>SUM(F32:F33)</f>
        <v>0</v>
      </c>
      <c r="G31" s="122">
        <f>SUM(G32:G33)</f>
        <v>0</v>
      </c>
    </row>
    <row r="32" spans="1:7">
      <c r="A32" s="28" t="s">
        <v>2529</v>
      </c>
      <c r="B32" s="130"/>
      <c r="C32" s="127" t="s">
        <v>2519</v>
      </c>
      <c r="D32" s="122">
        <f t="shared" si="0"/>
        <v>0</v>
      </c>
      <c r="E32" s="129"/>
      <c r="F32" s="129"/>
      <c r="G32" s="129"/>
    </row>
    <row r="33" spans="1:7">
      <c r="A33" s="28" t="s">
        <v>2530</v>
      </c>
      <c r="B33" s="122"/>
      <c r="C33" s="127" t="s">
        <v>2531</v>
      </c>
      <c r="D33" s="122">
        <f t="shared" si="0"/>
        <v>0</v>
      </c>
      <c r="E33" s="129"/>
      <c r="F33" s="129"/>
      <c r="G33" s="129"/>
    </row>
    <row r="34" spans="1:7">
      <c r="A34" s="124" t="s">
        <v>2532</v>
      </c>
      <c r="B34" s="122"/>
      <c r="C34" s="128" t="s">
        <v>2533</v>
      </c>
      <c r="D34" s="122">
        <f t="shared" si="0"/>
        <v>0</v>
      </c>
      <c r="E34" s="122">
        <f>SUM(E35,E40)</f>
        <v>0</v>
      </c>
      <c r="F34" s="122">
        <f>SUM(F35,F40)</f>
        <v>0</v>
      </c>
      <c r="G34" s="122">
        <f>SUM(G35,G40)</f>
        <v>0</v>
      </c>
    </row>
    <row r="35" ht="27" spans="1:7">
      <c r="A35" s="28" t="s">
        <v>2534</v>
      </c>
      <c r="B35" s="122"/>
      <c r="C35" s="127" t="s">
        <v>2535</v>
      </c>
      <c r="D35" s="122">
        <f t="shared" si="0"/>
        <v>0</v>
      </c>
      <c r="E35" s="122">
        <f>SUM(E36:E39)</f>
        <v>0</v>
      </c>
      <c r="F35" s="122">
        <f>SUM(F36:F39)</f>
        <v>0</v>
      </c>
      <c r="G35" s="122">
        <f>SUM(G36:G39)</f>
        <v>0</v>
      </c>
    </row>
    <row r="36" spans="1:7">
      <c r="A36" s="124" t="s">
        <v>2536</v>
      </c>
      <c r="B36" s="122"/>
      <c r="C36" s="127" t="s">
        <v>2537</v>
      </c>
      <c r="D36" s="122">
        <f t="shared" si="0"/>
        <v>0</v>
      </c>
      <c r="E36" s="129"/>
      <c r="F36" s="129"/>
      <c r="G36" s="129"/>
    </row>
    <row r="37" spans="1:7">
      <c r="A37" s="124" t="s">
        <v>2538</v>
      </c>
      <c r="B37" s="122"/>
      <c r="C37" s="127" t="s">
        <v>2539</v>
      </c>
      <c r="D37" s="122">
        <f t="shared" si="0"/>
        <v>0</v>
      </c>
      <c r="E37" s="129"/>
      <c r="F37" s="129"/>
      <c r="G37" s="129"/>
    </row>
    <row r="38" spans="1:7">
      <c r="A38" s="131"/>
      <c r="B38" s="122"/>
      <c r="C38" s="127" t="s">
        <v>2540</v>
      </c>
      <c r="D38" s="122">
        <f t="shared" si="0"/>
        <v>0</v>
      </c>
      <c r="E38" s="129"/>
      <c r="F38" s="129"/>
      <c r="G38" s="129"/>
    </row>
    <row r="39" s="112" customFormat="1" spans="1:7">
      <c r="A39" s="132"/>
      <c r="B39" s="122"/>
      <c r="C39" s="127" t="s">
        <v>2541</v>
      </c>
      <c r="D39" s="122">
        <f t="shared" si="0"/>
        <v>0</v>
      </c>
      <c r="E39" s="120"/>
      <c r="F39" s="120"/>
      <c r="G39" s="120"/>
    </row>
    <row r="40" spans="1:7">
      <c r="A40" s="131"/>
      <c r="B40" s="122"/>
      <c r="C40" s="127" t="s">
        <v>2542</v>
      </c>
      <c r="D40" s="122">
        <f t="shared" si="0"/>
        <v>0</v>
      </c>
      <c r="E40" s="122">
        <f>SUM(E41:E44)</f>
        <v>0</v>
      </c>
      <c r="F40" s="122">
        <f>SUM(F41:F44)</f>
        <v>0</v>
      </c>
      <c r="G40" s="122">
        <f>SUM(G41:G44)</f>
        <v>0</v>
      </c>
    </row>
    <row r="41" spans="1:7">
      <c r="A41" s="28"/>
      <c r="B41" s="122"/>
      <c r="C41" s="127" t="s">
        <v>2543</v>
      </c>
      <c r="D41" s="122">
        <f t="shared" si="0"/>
        <v>0</v>
      </c>
      <c r="E41" s="129"/>
      <c r="F41" s="129"/>
      <c r="G41" s="129"/>
    </row>
    <row r="42" spans="1:7">
      <c r="A42" s="28"/>
      <c r="B42" s="122"/>
      <c r="C42" s="127" t="s">
        <v>2544</v>
      </c>
      <c r="D42" s="122">
        <f t="shared" si="0"/>
        <v>0</v>
      </c>
      <c r="E42" s="129"/>
      <c r="F42" s="129"/>
      <c r="G42" s="129"/>
    </row>
    <row r="43" spans="1:7">
      <c r="A43" s="28"/>
      <c r="B43" s="122"/>
      <c r="C43" s="127" t="s">
        <v>2545</v>
      </c>
      <c r="D43" s="122">
        <f t="shared" si="0"/>
        <v>0</v>
      </c>
      <c r="E43" s="122"/>
      <c r="F43" s="122"/>
      <c r="G43" s="122"/>
    </row>
    <row r="44" spans="1:7">
      <c r="A44" s="28"/>
      <c r="B44" s="122"/>
      <c r="C44" s="127" t="s">
        <v>2546</v>
      </c>
      <c r="D44" s="122">
        <f t="shared" si="0"/>
        <v>0</v>
      </c>
      <c r="E44" s="129"/>
      <c r="F44" s="129"/>
      <c r="G44" s="129"/>
    </row>
    <row r="45" spans="1:7">
      <c r="A45" s="131"/>
      <c r="B45" s="122"/>
      <c r="C45" s="128" t="s">
        <v>2547</v>
      </c>
      <c r="D45" s="122">
        <f t="shared" si="0"/>
        <v>3409</v>
      </c>
      <c r="E45" s="122">
        <f>SUM(E46,E59,E63,E64,E70,E74,E78,E82,E88,E91)</f>
        <v>3409</v>
      </c>
      <c r="F45" s="122">
        <f>SUM(F46,F59,F63,F64,F70,F74,F78,F82,F88,F91)</f>
        <v>0</v>
      </c>
      <c r="G45" s="122">
        <f>SUM(G46,G59,G63,G64,G70,G74,G78,G82,G88,G91)</f>
        <v>0</v>
      </c>
    </row>
    <row r="46" spans="1:7">
      <c r="A46" s="131"/>
      <c r="B46" s="122"/>
      <c r="C46" s="127" t="s">
        <v>2548</v>
      </c>
      <c r="D46" s="122">
        <f t="shared" si="0"/>
        <v>3389</v>
      </c>
      <c r="E46" s="122">
        <f>SUM(E47:E58)</f>
        <v>3389</v>
      </c>
      <c r="F46" s="122">
        <f>SUM(F47:F58)</f>
        <v>0</v>
      </c>
      <c r="G46" s="122">
        <f>SUM(G47:G58)</f>
        <v>0</v>
      </c>
    </row>
    <row r="47" spans="1:7">
      <c r="A47" s="131"/>
      <c r="B47" s="122"/>
      <c r="C47" s="127" t="s">
        <v>2549</v>
      </c>
      <c r="D47" s="122">
        <f t="shared" si="0"/>
        <v>0</v>
      </c>
      <c r="E47" s="129"/>
      <c r="F47" s="129"/>
      <c r="G47" s="129"/>
    </row>
    <row r="48" spans="1:7">
      <c r="A48" s="125"/>
      <c r="B48" s="122"/>
      <c r="C48" s="127" t="s">
        <v>2550</v>
      </c>
      <c r="D48" s="122">
        <f t="shared" si="0"/>
        <v>1249</v>
      </c>
      <c r="E48" s="129">
        <v>1249</v>
      </c>
      <c r="F48" s="129"/>
      <c r="G48" s="129"/>
    </row>
    <row r="49" spans="1:7">
      <c r="A49" s="125"/>
      <c r="B49" s="122"/>
      <c r="C49" s="127" t="s">
        <v>2551</v>
      </c>
      <c r="D49" s="122">
        <f t="shared" si="0"/>
        <v>0</v>
      </c>
      <c r="E49" s="122"/>
      <c r="F49" s="122"/>
      <c r="G49" s="122"/>
    </row>
    <row r="50" spans="1:7">
      <c r="A50" s="125"/>
      <c r="B50" s="122"/>
      <c r="C50" s="127" t="s">
        <v>2552</v>
      </c>
      <c r="D50" s="122">
        <f t="shared" si="0"/>
        <v>230</v>
      </c>
      <c r="E50" s="129">
        <v>230</v>
      </c>
      <c r="F50" s="129"/>
      <c r="G50" s="129"/>
    </row>
    <row r="51" spans="1:7">
      <c r="A51" s="125"/>
      <c r="B51" s="122"/>
      <c r="C51" s="127" t="s">
        <v>2553</v>
      </c>
      <c r="D51" s="122">
        <f t="shared" si="0"/>
        <v>400</v>
      </c>
      <c r="E51" s="129">
        <v>400</v>
      </c>
      <c r="F51" s="129"/>
      <c r="G51" s="129"/>
    </row>
    <row r="52" spans="1:7">
      <c r="A52" s="125"/>
      <c r="B52" s="122"/>
      <c r="C52" s="127" t="s">
        <v>2554</v>
      </c>
      <c r="D52" s="122">
        <f t="shared" si="0"/>
        <v>69</v>
      </c>
      <c r="E52" s="129">
        <v>69</v>
      </c>
      <c r="F52" s="129"/>
      <c r="G52" s="129"/>
    </row>
    <row r="53" spans="1:7">
      <c r="A53" s="28"/>
      <c r="B53" s="122"/>
      <c r="C53" s="127" t="s">
        <v>2555</v>
      </c>
      <c r="D53" s="122">
        <f t="shared" si="0"/>
        <v>0</v>
      </c>
      <c r="E53" s="129"/>
      <c r="F53" s="129"/>
      <c r="G53" s="129"/>
    </row>
    <row r="54" spans="1:7">
      <c r="A54" s="28"/>
      <c r="B54" s="122"/>
      <c r="C54" s="127" t="s">
        <v>2556</v>
      </c>
      <c r="D54" s="122">
        <f t="shared" si="0"/>
        <v>0</v>
      </c>
      <c r="E54" s="122"/>
      <c r="F54" s="122"/>
      <c r="G54" s="122"/>
    </row>
    <row r="55" spans="1:7">
      <c r="A55" s="28"/>
      <c r="B55" s="122"/>
      <c r="C55" s="127" t="s">
        <v>2557</v>
      </c>
      <c r="D55" s="122">
        <f t="shared" si="0"/>
        <v>0</v>
      </c>
      <c r="E55" s="129"/>
      <c r="F55" s="129"/>
      <c r="G55" s="129"/>
    </row>
    <row r="56" spans="1:7">
      <c r="A56" s="28"/>
      <c r="B56" s="122"/>
      <c r="C56" s="127" t="s">
        <v>2558</v>
      </c>
      <c r="D56" s="122">
        <f t="shared" si="0"/>
        <v>0</v>
      </c>
      <c r="E56" s="129"/>
      <c r="F56" s="129"/>
      <c r="G56" s="129"/>
    </row>
    <row r="57" spans="1:7">
      <c r="A57" s="28"/>
      <c r="B57" s="122"/>
      <c r="C57" s="127" t="s">
        <v>2559</v>
      </c>
      <c r="D57" s="122">
        <f t="shared" si="0"/>
        <v>0</v>
      </c>
      <c r="E57" s="129"/>
      <c r="F57" s="129"/>
      <c r="G57" s="129"/>
    </row>
    <row r="58" spans="1:7">
      <c r="A58" s="28"/>
      <c r="B58" s="122"/>
      <c r="C58" s="127" t="s">
        <v>2560</v>
      </c>
      <c r="D58" s="122">
        <f t="shared" si="0"/>
        <v>1441</v>
      </c>
      <c r="E58" s="129">
        <v>1441</v>
      </c>
      <c r="F58" s="129"/>
      <c r="G58" s="129"/>
    </row>
    <row r="59" spans="1:7">
      <c r="A59" s="28"/>
      <c r="B59" s="122"/>
      <c r="C59" s="127" t="s">
        <v>2561</v>
      </c>
      <c r="D59" s="122">
        <f t="shared" si="0"/>
        <v>0</v>
      </c>
      <c r="E59" s="122">
        <f>SUM(E60:E62)</f>
        <v>0</v>
      </c>
      <c r="F59" s="122">
        <f>SUM(F60:F62)</f>
        <v>0</v>
      </c>
      <c r="G59" s="122">
        <f>SUM(G60:G62)</f>
        <v>0</v>
      </c>
    </row>
    <row r="60" spans="1:7">
      <c r="A60" s="28"/>
      <c r="B60" s="122"/>
      <c r="C60" s="127" t="s">
        <v>2549</v>
      </c>
      <c r="D60" s="122">
        <f t="shared" si="0"/>
        <v>0</v>
      </c>
      <c r="E60" s="122"/>
      <c r="F60" s="122"/>
      <c r="G60" s="122"/>
    </row>
    <row r="61" spans="1:7">
      <c r="A61" s="28"/>
      <c r="B61" s="122"/>
      <c r="C61" s="127" t="s">
        <v>2550</v>
      </c>
      <c r="D61" s="122">
        <f t="shared" si="0"/>
        <v>0</v>
      </c>
      <c r="E61" s="129"/>
      <c r="F61" s="129"/>
      <c r="G61" s="129"/>
    </row>
    <row r="62" spans="1:7">
      <c r="A62" s="28"/>
      <c r="B62" s="121"/>
      <c r="C62" s="127" t="s">
        <v>2562</v>
      </c>
      <c r="D62" s="122">
        <f t="shared" si="0"/>
        <v>0</v>
      </c>
      <c r="E62" s="129"/>
      <c r="F62" s="129"/>
      <c r="G62" s="129"/>
    </row>
    <row r="63" ht="15" customHeight="1" spans="1:7">
      <c r="A63" s="28"/>
      <c r="B63" s="122"/>
      <c r="C63" s="127" t="s">
        <v>2563</v>
      </c>
      <c r="D63" s="122">
        <f t="shared" si="0"/>
        <v>0</v>
      </c>
      <c r="E63" s="129"/>
      <c r="F63" s="129"/>
      <c r="G63" s="129"/>
    </row>
    <row r="64" spans="1:7">
      <c r="A64" s="28"/>
      <c r="B64" s="122"/>
      <c r="C64" s="127" t="s">
        <v>2564</v>
      </c>
      <c r="D64" s="122">
        <f t="shared" si="0"/>
        <v>20</v>
      </c>
      <c r="E64" s="122">
        <f>SUM(E65:E69)</f>
        <v>20</v>
      </c>
      <c r="F64" s="122">
        <f>SUM(F65:F69)</f>
        <v>0</v>
      </c>
      <c r="G64" s="122">
        <f>SUM(G65:G69)</f>
        <v>0</v>
      </c>
    </row>
    <row r="65" spans="1:7">
      <c r="A65" s="28"/>
      <c r="B65" s="122"/>
      <c r="C65" s="127" t="s">
        <v>2565</v>
      </c>
      <c r="D65" s="122">
        <f t="shared" si="0"/>
        <v>20</v>
      </c>
      <c r="E65" s="129">
        <v>20</v>
      </c>
      <c r="F65" s="129"/>
      <c r="G65" s="129"/>
    </row>
    <row r="66" spans="1:7">
      <c r="A66" s="28"/>
      <c r="B66" s="122"/>
      <c r="C66" s="127" t="s">
        <v>2566</v>
      </c>
      <c r="D66" s="122">
        <f t="shared" si="0"/>
        <v>0</v>
      </c>
      <c r="E66" s="129"/>
      <c r="F66" s="129"/>
      <c r="G66" s="129"/>
    </row>
    <row r="67" spans="1:7">
      <c r="A67" s="28"/>
      <c r="B67" s="122"/>
      <c r="C67" s="127" t="s">
        <v>2567</v>
      </c>
      <c r="D67" s="122">
        <f t="shared" si="0"/>
        <v>0</v>
      </c>
      <c r="E67" s="122"/>
      <c r="F67" s="122"/>
      <c r="G67" s="122"/>
    </row>
    <row r="68" spans="1:7">
      <c r="A68" s="28"/>
      <c r="B68" s="122"/>
      <c r="C68" s="127" t="s">
        <v>2568</v>
      </c>
      <c r="D68" s="122">
        <f t="shared" si="0"/>
        <v>0</v>
      </c>
      <c r="E68" s="122"/>
      <c r="F68" s="122"/>
      <c r="G68" s="122"/>
    </row>
    <row r="69" spans="1:7">
      <c r="A69" s="28"/>
      <c r="B69" s="122"/>
      <c r="C69" s="127" t="s">
        <v>2569</v>
      </c>
      <c r="D69" s="122">
        <f t="shared" si="0"/>
        <v>0</v>
      </c>
      <c r="E69" s="129"/>
      <c r="F69" s="129"/>
      <c r="G69" s="129"/>
    </row>
    <row r="70" spans="1:7">
      <c r="A70" s="28"/>
      <c r="B70" s="122"/>
      <c r="C70" s="127" t="s">
        <v>2570</v>
      </c>
      <c r="D70" s="122">
        <f t="shared" si="0"/>
        <v>0</v>
      </c>
      <c r="E70" s="122">
        <f>SUM(E71:E73)</f>
        <v>0</v>
      </c>
      <c r="F70" s="122">
        <f>SUM(F71:F73)</f>
        <v>0</v>
      </c>
      <c r="G70" s="122">
        <f>SUM(G71:G73)</f>
        <v>0</v>
      </c>
    </row>
    <row r="71" spans="1:7">
      <c r="A71" s="28"/>
      <c r="B71" s="122"/>
      <c r="C71" s="127" t="s">
        <v>2571</v>
      </c>
      <c r="D71" s="122">
        <f t="shared" si="0"/>
        <v>0</v>
      </c>
      <c r="E71" s="129"/>
      <c r="F71" s="129"/>
      <c r="G71" s="129"/>
    </row>
    <row r="72" spans="1:7">
      <c r="A72" s="28"/>
      <c r="B72" s="122"/>
      <c r="C72" s="127" t="s">
        <v>2572</v>
      </c>
      <c r="D72" s="122">
        <f t="shared" ref="D72:D144" si="1">E72+F72+G72</f>
        <v>0</v>
      </c>
      <c r="E72" s="129"/>
      <c r="F72" s="129"/>
      <c r="G72" s="129"/>
    </row>
    <row r="73" spans="1:7">
      <c r="A73" s="28"/>
      <c r="B73" s="122"/>
      <c r="C73" s="127" t="s">
        <v>2573</v>
      </c>
      <c r="D73" s="122">
        <f t="shared" si="1"/>
        <v>0</v>
      </c>
      <c r="E73" s="129"/>
      <c r="F73" s="129"/>
      <c r="G73" s="129"/>
    </row>
    <row r="74" spans="1:7">
      <c r="A74" s="28"/>
      <c r="B74" s="122"/>
      <c r="C74" s="127" t="s">
        <v>2574</v>
      </c>
      <c r="D74" s="122">
        <f t="shared" si="1"/>
        <v>0</v>
      </c>
      <c r="E74" s="122">
        <f>SUM(E75:E77)</f>
        <v>0</v>
      </c>
      <c r="F74" s="122">
        <f>SUM(F75:F77)</f>
        <v>0</v>
      </c>
      <c r="G74" s="122">
        <f>SUM(G75:G77)</f>
        <v>0</v>
      </c>
    </row>
    <row r="75" spans="1:7">
      <c r="A75" s="28"/>
      <c r="B75" s="122"/>
      <c r="C75" s="127" t="s">
        <v>2549</v>
      </c>
      <c r="D75" s="122">
        <f t="shared" si="1"/>
        <v>0</v>
      </c>
      <c r="E75" s="129"/>
      <c r="F75" s="129"/>
      <c r="G75" s="129"/>
    </row>
    <row r="76" spans="1:7">
      <c r="A76" s="28"/>
      <c r="B76" s="122"/>
      <c r="C76" s="127" t="s">
        <v>2550</v>
      </c>
      <c r="D76" s="122">
        <f t="shared" si="1"/>
        <v>0</v>
      </c>
      <c r="E76" s="129"/>
      <c r="F76" s="129"/>
      <c r="G76" s="129"/>
    </row>
    <row r="77" spans="1:7">
      <c r="A77" s="28"/>
      <c r="B77" s="122"/>
      <c r="C77" s="127" t="s">
        <v>2575</v>
      </c>
      <c r="D77" s="122">
        <f t="shared" si="1"/>
        <v>0</v>
      </c>
      <c r="E77" s="129"/>
      <c r="F77" s="129"/>
      <c r="G77" s="129"/>
    </row>
    <row r="78" spans="1:7">
      <c r="A78" s="28"/>
      <c r="B78" s="122"/>
      <c r="C78" s="127" t="s">
        <v>2576</v>
      </c>
      <c r="D78" s="122">
        <f t="shared" si="1"/>
        <v>0</v>
      </c>
      <c r="E78" s="122">
        <f>SUM(E79:E81)</f>
        <v>0</v>
      </c>
      <c r="F78" s="122">
        <f>SUM(F79:F81)</f>
        <v>0</v>
      </c>
      <c r="G78" s="122">
        <f>SUM(G79:G81)</f>
        <v>0</v>
      </c>
    </row>
    <row r="79" spans="1:7">
      <c r="A79" s="28"/>
      <c r="B79" s="122"/>
      <c r="C79" s="127" t="s">
        <v>2549</v>
      </c>
      <c r="D79" s="122">
        <f t="shared" si="1"/>
        <v>0</v>
      </c>
      <c r="E79" s="122"/>
      <c r="F79" s="122"/>
      <c r="G79" s="122"/>
    </row>
    <row r="80" spans="1:7">
      <c r="A80" s="28"/>
      <c r="B80" s="122"/>
      <c r="C80" s="127" t="s">
        <v>2550</v>
      </c>
      <c r="D80" s="122">
        <f t="shared" si="1"/>
        <v>0</v>
      </c>
      <c r="E80" s="129"/>
      <c r="F80" s="129"/>
      <c r="G80" s="129"/>
    </row>
    <row r="81" spans="1:7">
      <c r="A81" s="28"/>
      <c r="B81" s="122"/>
      <c r="C81" s="127" t="s">
        <v>2577</v>
      </c>
      <c r="D81" s="122">
        <f t="shared" si="1"/>
        <v>0</v>
      </c>
      <c r="E81" s="129"/>
      <c r="F81" s="129"/>
      <c r="G81" s="129"/>
    </row>
    <row r="82" spans="1:7">
      <c r="A82" s="28"/>
      <c r="B82" s="122"/>
      <c r="C82" s="127" t="s">
        <v>2578</v>
      </c>
      <c r="D82" s="122">
        <f t="shared" si="1"/>
        <v>0</v>
      </c>
      <c r="E82" s="122">
        <f>SUM(E83:E87)</f>
        <v>0</v>
      </c>
      <c r="F82" s="122">
        <f>SUM(F83:F87)</f>
        <v>0</v>
      </c>
      <c r="G82" s="122">
        <f>SUM(G83:G87)</f>
        <v>0</v>
      </c>
    </row>
    <row r="83" spans="1:7">
      <c r="A83" s="28"/>
      <c r="B83" s="122"/>
      <c r="C83" s="127" t="s">
        <v>2565</v>
      </c>
      <c r="D83" s="122">
        <f t="shared" si="1"/>
        <v>0</v>
      </c>
      <c r="E83" s="129"/>
      <c r="F83" s="129"/>
      <c r="G83" s="129"/>
    </row>
    <row r="84" spans="1:7">
      <c r="A84" s="28"/>
      <c r="B84" s="122"/>
      <c r="C84" s="127" t="s">
        <v>2566</v>
      </c>
      <c r="D84" s="122">
        <f t="shared" si="1"/>
        <v>0</v>
      </c>
      <c r="E84" s="122"/>
      <c r="F84" s="122"/>
      <c r="G84" s="122"/>
    </row>
    <row r="85" spans="1:7">
      <c r="A85" s="28"/>
      <c r="B85" s="122"/>
      <c r="C85" s="127" t="s">
        <v>2567</v>
      </c>
      <c r="D85" s="122">
        <f t="shared" si="1"/>
        <v>0</v>
      </c>
      <c r="E85" s="129"/>
      <c r="F85" s="129"/>
      <c r="G85" s="129"/>
    </row>
    <row r="86" spans="1:7">
      <c r="A86" s="28"/>
      <c r="B86" s="122"/>
      <c r="C86" s="127" t="s">
        <v>2568</v>
      </c>
      <c r="D86" s="122">
        <f t="shared" si="1"/>
        <v>0</v>
      </c>
      <c r="E86" s="129"/>
      <c r="F86" s="129"/>
      <c r="G86" s="129"/>
    </row>
    <row r="87" spans="1:7">
      <c r="A87" s="28"/>
      <c r="B87" s="122"/>
      <c r="C87" s="127" t="s">
        <v>2579</v>
      </c>
      <c r="D87" s="122">
        <f t="shared" si="1"/>
        <v>0</v>
      </c>
      <c r="E87" s="122"/>
      <c r="F87" s="122"/>
      <c r="G87" s="122"/>
    </row>
    <row r="88" spans="1:7">
      <c r="A88" s="28"/>
      <c r="B88" s="122"/>
      <c r="C88" s="127" t="s">
        <v>2580</v>
      </c>
      <c r="D88" s="122">
        <f t="shared" si="1"/>
        <v>0</v>
      </c>
      <c r="E88" s="122">
        <f>SUM(E89:E90)</f>
        <v>0</v>
      </c>
      <c r="F88" s="122">
        <f>SUM(F89:F90)</f>
        <v>0</v>
      </c>
      <c r="G88" s="122">
        <f>SUM(G89:G90)</f>
        <v>0</v>
      </c>
    </row>
    <row r="89" spans="1:7">
      <c r="A89" s="28"/>
      <c r="B89" s="122"/>
      <c r="C89" s="127" t="s">
        <v>2571</v>
      </c>
      <c r="D89" s="122">
        <f t="shared" si="1"/>
        <v>0</v>
      </c>
      <c r="E89" s="129"/>
      <c r="F89" s="129"/>
      <c r="G89" s="129"/>
    </row>
    <row r="90" spans="1:7">
      <c r="A90" s="28"/>
      <c r="B90" s="122"/>
      <c r="C90" s="127" t="s">
        <v>2581</v>
      </c>
      <c r="D90" s="122">
        <f t="shared" si="1"/>
        <v>0</v>
      </c>
      <c r="E90" s="129"/>
      <c r="F90" s="129"/>
      <c r="G90" s="129"/>
    </row>
    <row r="91" spans="1:7">
      <c r="A91" s="28"/>
      <c r="B91" s="122"/>
      <c r="C91" s="127" t="s">
        <v>2582</v>
      </c>
      <c r="D91" s="122">
        <f t="shared" ref="D91:D99" si="2">E91+F91+G91</f>
        <v>0</v>
      </c>
      <c r="E91" s="122">
        <f>SUM(E92:E99)</f>
        <v>0</v>
      </c>
      <c r="F91" s="122">
        <f>SUM(F92:F99)</f>
        <v>0</v>
      </c>
      <c r="G91" s="122">
        <f>SUM(G92:G99)</f>
        <v>0</v>
      </c>
    </row>
    <row r="92" spans="1:7">
      <c r="A92" s="28"/>
      <c r="B92" s="122"/>
      <c r="C92" s="127" t="s">
        <v>2549</v>
      </c>
      <c r="D92" s="122">
        <f t="shared" si="2"/>
        <v>0</v>
      </c>
      <c r="E92" s="129"/>
      <c r="F92" s="129"/>
      <c r="G92" s="129"/>
    </row>
    <row r="93" spans="1:7">
      <c r="A93" s="28"/>
      <c r="B93" s="122"/>
      <c r="C93" s="127" t="s">
        <v>2550</v>
      </c>
      <c r="D93" s="122">
        <f t="shared" si="2"/>
        <v>0</v>
      </c>
      <c r="E93" s="129"/>
      <c r="F93" s="129"/>
      <c r="G93" s="129"/>
    </row>
    <row r="94" spans="1:7">
      <c r="A94" s="28"/>
      <c r="B94" s="122"/>
      <c r="C94" s="127" t="s">
        <v>2551</v>
      </c>
      <c r="D94" s="122">
        <f t="shared" si="2"/>
        <v>0</v>
      </c>
      <c r="E94" s="129"/>
      <c r="F94" s="129"/>
      <c r="G94" s="129"/>
    </row>
    <row r="95" spans="1:7">
      <c r="A95" s="28"/>
      <c r="B95" s="122"/>
      <c r="C95" s="127" t="s">
        <v>2552</v>
      </c>
      <c r="D95" s="122">
        <f t="shared" si="2"/>
        <v>0</v>
      </c>
      <c r="E95" s="129"/>
      <c r="F95" s="129"/>
      <c r="G95" s="129"/>
    </row>
    <row r="96" spans="1:7">
      <c r="A96" s="28"/>
      <c r="B96" s="122"/>
      <c r="C96" s="127" t="s">
        <v>2555</v>
      </c>
      <c r="D96" s="122">
        <f t="shared" si="2"/>
        <v>0</v>
      </c>
      <c r="E96" s="129"/>
      <c r="F96" s="129"/>
      <c r="G96" s="129"/>
    </row>
    <row r="97" spans="1:7">
      <c r="A97" s="28"/>
      <c r="B97" s="122"/>
      <c r="C97" s="127" t="s">
        <v>2557</v>
      </c>
      <c r="D97" s="122">
        <f t="shared" si="2"/>
        <v>0</v>
      </c>
      <c r="E97" s="129"/>
      <c r="F97" s="129"/>
      <c r="G97" s="129"/>
    </row>
    <row r="98" spans="1:7">
      <c r="A98" s="28"/>
      <c r="B98" s="122"/>
      <c r="C98" s="127" t="s">
        <v>2558</v>
      </c>
      <c r="D98" s="122">
        <f t="shared" si="2"/>
        <v>0</v>
      </c>
      <c r="E98" s="129"/>
      <c r="F98" s="129"/>
      <c r="G98" s="129"/>
    </row>
    <row r="99" spans="1:7">
      <c r="A99" s="28"/>
      <c r="B99" s="122"/>
      <c r="C99" s="127" t="s">
        <v>2583</v>
      </c>
      <c r="D99" s="122">
        <f t="shared" si="2"/>
        <v>0</v>
      </c>
      <c r="E99" s="129"/>
      <c r="F99" s="129"/>
      <c r="G99" s="129"/>
    </row>
    <row r="100" spans="1:7">
      <c r="A100" s="28"/>
      <c r="B100" s="122"/>
      <c r="C100" s="128" t="s">
        <v>2584</v>
      </c>
      <c r="D100" s="122">
        <f t="shared" si="1"/>
        <v>0</v>
      </c>
      <c r="E100" s="122">
        <f>SUM(E101,E106,E111,E116,E119)</f>
        <v>0</v>
      </c>
      <c r="F100" s="122">
        <f>SUM(F101,F106,F111,F116,F119)</f>
        <v>0</v>
      </c>
      <c r="G100" s="122">
        <f>SUM(G101,G106,G111,G116,G119)</f>
        <v>0</v>
      </c>
    </row>
    <row r="101" spans="1:7">
      <c r="A101" s="28"/>
      <c r="B101" s="122"/>
      <c r="C101" s="127" t="s">
        <v>2585</v>
      </c>
      <c r="D101" s="122">
        <f t="shared" si="1"/>
        <v>0</v>
      </c>
      <c r="E101" s="122">
        <f>SUM(E102:E105)</f>
        <v>0</v>
      </c>
      <c r="F101" s="122">
        <f>SUM(F102:F105)</f>
        <v>0</v>
      </c>
      <c r="G101" s="122">
        <f>SUM(G102:G105)</f>
        <v>0</v>
      </c>
    </row>
    <row r="102" spans="1:7">
      <c r="A102" s="28"/>
      <c r="B102" s="122"/>
      <c r="C102" s="127" t="s">
        <v>2519</v>
      </c>
      <c r="D102" s="122">
        <f t="shared" si="1"/>
        <v>0</v>
      </c>
      <c r="E102" s="122"/>
      <c r="F102" s="122"/>
      <c r="G102" s="122"/>
    </row>
    <row r="103" spans="1:7">
      <c r="A103" s="28"/>
      <c r="B103" s="122"/>
      <c r="C103" s="127" t="s">
        <v>2586</v>
      </c>
      <c r="D103" s="122">
        <f t="shared" si="1"/>
        <v>0</v>
      </c>
      <c r="E103" s="129"/>
      <c r="F103" s="129"/>
      <c r="G103" s="129"/>
    </row>
    <row r="104" spans="1:7">
      <c r="A104" s="28"/>
      <c r="B104" s="122"/>
      <c r="C104" s="127" t="s">
        <v>2587</v>
      </c>
      <c r="D104" s="122">
        <f t="shared" si="1"/>
        <v>0</v>
      </c>
      <c r="E104" s="122"/>
      <c r="F104" s="122"/>
      <c r="G104" s="122"/>
    </row>
    <row r="105" spans="1:7">
      <c r="A105" s="28"/>
      <c r="B105" s="122"/>
      <c r="C105" s="127" t="s">
        <v>2588</v>
      </c>
      <c r="D105" s="122">
        <f t="shared" si="1"/>
        <v>0</v>
      </c>
      <c r="E105" s="129"/>
      <c r="F105" s="129"/>
      <c r="G105" s="129"/>
    </row>
    <row r="106" spans="1:7">
      <c r="A106" s="28"/>
      <c r="B106" s="122"/>
      <c r="C106" s="127" t="s">
        <v>2589</v>
      </c>
      <c r="D106" s="122">
        <f t="shared" si="1"/>
        <v>0</v>
      </c>
      <c r="E106" s="122">
        <f>SUM(E107:E110)</f>
        <v>0</v>
      </c>
      <c r="F106" s="122">
        <f>SUM(F107:F110)</f>
        <v>0</v>
      </c>
      <c r="G106" s="122">
        <f>SUM(G107:G110)</f>
        <v>0</v>
      </c>
    </row>
    <row r="107" spans="1:7">
      <c r="A107" s="28"/>
      <c r="B107" s="122"/>
      <c r="C107" s="127" t="s">
        <v>2519</v>
      </c>
      <c r="D107" s="122">
        <f t="shared" si="1"/>
        <v>0</v>
      </c>
      <c r="E107" s="129"/>
      <c r="F107" s="129"/>
      <c r="G107" s="129"/>
    </row>
    <row r="108" spans="1:7">
      <c r="A108" s="28"/>
      <c r="B108" s="122"/>
      <c r="C108" s="127" t="s">
        <v>2586</v>
      </c>
      <c r="D108" s="122">
        <f t="shared" si="1"/>
        <v>0</v>
      </c>
      <c r="E108" s="129"/>
      <c r="F108" s="129"/>
      <c r="G108" s="129"/>
    </row>
    <row r="109" spans="1:7">
      <c r="A109" s="28"/>
      <c r="B109" s="122"/>
      <c r="C109" s="127" t="s">
        <v>2590</v>
      </c>
      <c r="D109" s="122">
        <f t="shared" si="1"/>
        <v>0</v>
      </c>
      <c r="E109" s="122"/>
      <c r="F109" s="122"/>
      <c r="G109" s="122"/>
    </row>
    <row r="110" spans="1:7">
      <c r="A110" s="28"/>
      <c r="B110" s="122"/>
      <c r="C110" s="127" t="s">
        <v>2591</v>
      </c>
      <c r="D110" s="122">
        <f t="shared" si="1"/>
        <v>0</v>
      </c>
      <c r="E110" s="129"/>
      <c r="F110" s="129"/>
      <c r="G110" s="129"/>
    </row>
    <row r="111" spans="1:7">
      <c r="A111" s="28"/>
      <c r="B111" s="122"/>
      <c r="C111" s="127" t="s">
        <v>2592</v>
      </c>
      <c r="D111" s="122">
        <f t="shared" si="1"/>
        <v>0</v>
      </c>
      <c r="E111" s="122">
        <f>SUM(E112:E115)</f>
        <v>0</v>
      </c>
      <c r="F111" s="122">
        <f>SUM(F112:F115)</f>
        <v>0</v>
      </c>
      <c r="G111" s="122">
        <f>SUM(G112:G115)</f>
        <v>0</v>
      </c>
    </row>
    <row r="112" spans="1:7">
      <c r="A112" s="28"/>
      <c r="B112" s="122"/>
      <c r="C112" s="127" t="s">
        <v>2593</v>
      </c>
      <c r="D112" s="122">
        <f t="shared" si="1"/>
        <v>0</v>
      </c>
      <c r="E112" s="129"/>
      <c r="F112" s="129"/>
      <c r="G112" s="129"/>
    </row>
    <row r="113" spans="1:7">
      <c r="A113" s="28"/>
      <c r="B113" s="122"/>
      <c r="C113" s="127" t="s">
        <v>2594</v>
      </c>
      <c r="D113" s="122">
        <f t="shared" si="1"/>
        <v>0</v>
      </c>
      <c r="E113" s="129"/>
      <c r="F113" s="129"/>
      <c r="G113" s="129"/>
    </row>
    <row r="114" spans="1:7">
      <c r="A114" s="28"/>
      <c r="B114" s="122"/>
      <c r="C114" s="127" t="s">
        <v>2595</v>
      </c>
      <c r="D114" s="122">
        <f t="shared" si="1"/>
        <v>0</v>
      </c>
      <c r="E114" s="122"/>
      <c r="F114" s="122"/>
      <c r="G114" s="122"/>
    </row>
    <row r="115" spans="1:7">
      <c r="A115" s="28"/>
      <c r="B115" s="122"/>
      <c r="C115" s="127" t="s">
        <v>2596</v>
      </c>
      <c r="D115" s="122">
        <f t="shared" si="1"/>
        <v>0</v>
      </c>
      <c r="E115" s="129"/>
      <c r="F115" s="129"/>
      <c r="G115" s="129"/>
    </row>
    <row r="116" spans="1:7">
      <c r="A116" s="28"/>
      <c r="B116" s="122"/>
      <c r="C116" s="127" t="s">
        <v>2597</v>
      </c>
      <c r="D116" s="122">
        <f t="shared" si="1"/>
        <v>0</v>
      </c>
      <c r="E116" s="122">
        <f>SUM(E117:E118)</f>
        <v>0</v>
      </c>
      <c r="F116" s="122">
        <f>SUM(F117:F118)</f>
        <v>0</v>
      </c>
      <c r="G116" s="122">
        <f>SUM(G117:G118)</f>
        <v>0</v>
      </c>
    </row>
    <row r="117" spans="1:7">
      <c r="A117" s="28"/>
      <c r="B117" s="122"/>
      <c r="C117" s="127" t="s">
        <v>2519</v>
      </c>
      <c r="D117" s="122">
        <f t="shared" si="1"/>
        <v>0</v>
      </c>
      <c r="E117" s="129"/>
      <c r="F117" s="129"/>
      <c r="G117" s="129"/>
    </row>
    <row r="118" spans="1:7">
      <c r="A118" s="28"/>
      <c r="B118" s="122"/>
      <c r="C118" s="127" t="s">
        <v>2598</v>
      </c>
      <c r="D118" s="122">
        <f t="shared" si="1"/>
        <v>0</v>
      </c>
      <c r="E118" s="129"/>
      <c r="F118" s="129"/>
      <c r="G118" s="129"/>
    </row>
    <row r="119" spans="1:7">
      <c r="A119" s="28"/>
      <c r="B119" s="122"/>
      <c r="C119" s="127" t="s">
        <v>2599</v>
      </c>
      <c r="D119" s="122">
        <f t="shared" si="1"/>
        <v>0</v>
      </c>
      <c r="E119" s="122">
        <f>SUM(E120:E123)</f>
        <v>0</v>
      </c>
      <c r="F119" s="122">
        <f>SUM(F120:F123)</f>
        <v>0</v>
      </c>
      <c r="G119" s="122">
        <f>SUM(G120:G123)</f>
        <v>0</v>
      </c>
    </row>
    <row r="120" spans="1:7">
      <c r="A120" s="28"/>
      <c r="B120" s="122"/>
      <c r="C120" s="127" t="s">
        <v>2593</v>
      </c>
      <c r="D120" s="122">
        <f t="shared" si="1"/>
        <v>0</v>
      </c>
      <c r="E120" s="129"/>
      <c r="F120" s="129"/>
      <c r="G120" s="129"/>
    </row>
    <row r="121" spans="1:7">
      <c r="A121" s="28"/>
      <c r="B121" s="122"/>
      <c r="C121" s="127" t="s">
        <v>2594</v>
      </c>
      <c r="D121" s="122">
        <f t="shared" si="1"/>
        <v>0</v>
      </c>
      <c r="E121" s="129"/>
      <c r="F121" s="129"/>
      <c r="G121" s="129"/>
    </row>
    <row r="122" spans="1:7">
      <c r="A122" s="28"/>
      <c r="B122" s="122"/>
      <c r="C122" s="127" t="s">
        <v>2595</v>
      </c>
      <c r="D122" s="122">
        <f t="shared" si="1"/>
        <v>0</v>
      </c>
      <c r="E122" s="129"/>
      <c r="F122" s="129"/>
      <c r="G122" s="129"/>
    </row>
    <row r="123" spans="1:7">
      <c r="A123" s="28"/>
      <c r="B123" s="122"/>
      <c r="C123" s="127" t="s">
        <v>2600</v>
      </c>
      <c r="D123" s="122">
        <f t="shared" si="1"/>
        <v>0</v>
      </c>
      <c r="E123" s="129"/>
      <c r="F123" s="129"/>
      <c r="G123" s="129"/>
    </row>
    <row r="124" spans="1:7">
      <c r="A124" s="28"/>
      <c r="B124" s="122"/>
      <c r="C124" s="128" t="s">
        <v>2601</v>
      </c>
      <c r="D124" s="122">
        <f t="shared" si="1"/>
        <v>0</v>
      </c>
      <c r="E124" s="122">
        <f>SUM(E125,E130,E135,E144,E151,E160,E163,E164)</f>
        <v>0</v>
      </c>
      <c r="F124" s="122">
        <f>SUM(F125,F130,F135,F144,F151,F160,F163,F164)</f>
        <v>0</v>
      </c>
      <c r="G124" s="122">
        <f>SUM(G125,G130,G135,G144,G151,G160,G163,G164)</f>
        <v>0</v>
      </c>
    </row>
    <row r="125" spans="1:7">
      <c r="A125" s="28"/>
      <c r="B125" s="122"/>
      <c r="C125" s="127" t="s">
        <v>2602</v>
      </c>
      <c r="D125" s="122">
        <f t="shared" si="1"/>
        <v>0</v>
      </c>
      <c r="E125" s="122">
        <f>SUM(E126:E129)</f>
        <v>0</v>
      </c>
      <c r="F125" s="122">
        <f>SUM(F126:F129)</f>
        <v>0</v>
      </c>
      <c r="G125" s="122">
        <f>SUM(G126:G129)</f>
        <v>0</v>
      </c>
    </row>
    <row r="126" spans="1:7">
      <c r="A126" s="28"/>
      <c r="B126" s="122"/>
      <c r="C126" s="127" t="s">
        <v>2603</v>
      </c>
      <c r="D126" s="122">
        <f t="shared" si="1"/>
        <v>0</v>
      </c>
      <c r="E126" s="129"/>
      <c r="F126" s="129"/>
      <c r="G126" s="129"/>
    </row>
    <row r="127" spans="1:7">
      <c r="A127" s="28"/>
      <c r="B127" s="122"/>
      <c r="C127" s="127" t="s">
        <v>2604</v>
      </c>
      <c r="D127" s="122">
        <f t="shared" si="1"/>
        <v>0</v>
      </c>
      <c r="E127" s="129"/>
      <c r="F127" s="129"/>
      <c r="G127" s="129"/>
    </row>
    <row r="128" spans="1:7">
      <c r="A128" s="28"/>
      <c r="B128" s="122"/>
      <c r="C128" s="127" t="s">
        <v>2605</v>
      </c>
      <c r="D128" s="122">
        <f t="shared" si="1"/>
        <v>0</v>
      </c>
      <c r="E128" s="122"/>
      <c r="F128" s="122"/>
      <c r="G128" s="122"/>
    </row>
    <row r="129" spans="1:7">
      <c r="A129" s="28"/>
      <c r="B129" s="122"/>
      <c r="C129" s="127" t="s">
        <v>2606</v>
      </c>
      <c r="D129" s="122">
        <f t="shared" si="1"/>
        <v>0</v>
      </c>
      <c r="E129" s="129"/>
      <c r="F129" s="129"/>
      <c r="G129" s="129"/>
    </row>
    <row r="130" spans="1:7">
      <c r="A130" s="28"/>
      <c r="B130" s="122"/>
      <c r="C130" s="127" t="s">
        <v>2607</v>
      </c>
      <c r="D130" s="122">
        <f t="shared" si="1"/>
        <v>0</v>
      </c>
      <c r="E130" s="122">
        <f>SUM(E131:E134)</f>
        <v>0</v>
      </c>
      <c r="F130" s="122">
        <f>SUM(F131:F134)</f>
        <v>0</v>
      </c>
      <c r="G130" s="122">
        <f>SUM(G131:G134)</f>
        <v>0</v>
      </c>
    </row>
    <row r="131" spans="1:7">
      <c r="A131" s="28"/>
      <c r="B131" s="122"/>
      <c r="C131" s="127" t="s">
        <v>2608</v>
      </c>
      <c r="D131" s="122">
        <f t="shared" si="1"/>
        <v>0</v>
      </c>
      <c r="E131" s="129"/>
      <c r="F131" s="129"/>
      <c r="G131" s="129"/>
    </row>
    <row r="132" spans="1:7">
      <c r="A132" s="28"/>
      <c r="B132" s="122"/>
      <c r="C132" s="127" t="s">
        <v>2609</v>
      </c>
      <c r="D132" s="122">
        <f t="shared" si="1"/>
        <v>0</v>
      </c>
      <c r="E132" s="129"/>
      <c r="F132" s="129"/>
      <c r="G132" s="129"/>
    </row>
    <row r="133" spans="1:7">
      <c r="A133" s="28"/>
      <c r="B133" s="122"/>
      <c r="C133" s="127" t="s">
        <v>2610</v>
      </c>
      <c r="D133" s="122">
        <f t="shared" si="1"/>
        <v>0</v>
      </c>
      <c r="E133" s="129"/>
      <c r="F133" s="129"/>
      <c r="G133" s="129"/>
    </row>
    <row r="134" spans="1:7">
      <c r="A134" s="28"/>
      <c r="B134" s="122"/>
      <c r="C134" s="127" t="s">
        <v>2611</v>
      </c>
      <c r="D134" s="122">
        <f t="shared" si="1"/>
        <v>0</v>
      </c>
      <c r="E134" s="129"/>
      <c r="F134" s="129"/>
      <c r="G134" s="129"/>
    </row>
    <row r="135" spans="1:7">
      <c r="A135" s="28"/>
      <c r="B135" s="122"/>
      <c r="C135" s="127" t="s">
        <v>2612</v>
      </c>
      <c r="D135" s="122">
        <f t="shared" si="1"/>
        <v>0</v>
      </c>
      <c r="E135" s="122">
        <f>SUM(E136:E143)</f>
        <v>0</v>
      </c>
      <c r="F135" s="122">
        <f>SUM(F136:F143)</f>
        <v>0</v>
      </c>
      <c r="G135" s="122">
        <f>SUM(G136:G143)</f>
        <v>0</v>
      </c>
    </row>
    <row r="136" spans="1:7">
      <c r="A136" s="28"/>
      <c r="B136" s="122"/>
      <c r="C136" s="127" t="s">
        <v>2613</v>
      </c>
      <c r="D136" s="122">
        <f t="shared" si="1"/>
        <v>0</v>
      </c>
      <c r="E136" s="129"/>
      <c r="F136" s="129"/>
      <c r="G136" s="129"/>
    </row>
    <row r="137" spans="1:7">
      <c r="A137" s="28"/>
      <c r="B137" s="122"/>
      <c r="C137" s="127" t="s">
        <v>2614</v>
      </c>
      <c r="D137" s="122">
        <f t="shared" si="1"/>
        <v>0</v>
      </c>
      <c r="E137" s="129"/>
      <c r="F137" s="129"/>
      <c r="G137" s="129"/>
    </row>
    <row r="138" spans="1:7">
      <c r="A138" s="28"/>
      <c r="B138" s="122"/>
      <c r="C138" s="127" t="s">
        <v>2615</v>
      </c>
      <c r="D138" s="122">
        <f t="shared" si="1"/>
        <v>0</v>
      </c>
      <c r="E138" s="129"/>
      <c r="F138" s="129"/>
      <c r="G138" s="129"/>
    </row>
    <row r="139" spans="1:7">
      <c r="A139" s="28"/>
      <c r="B139" s="122"/>
      <c r="C139" s="127" t="s">
        <v>2616</v>
      </c>
      <c r="D139" s="122">
        <f t="shared" si="1"/>
        <v>0</v>
      </c>
      <c r="E139" s="129"/>
      <c r="F139" s="129"/>
      <c r="G139" s="129"/>
    </row>
    <row r="140" spans="1:7">
      <c r="A140" s="28"/>
      <c r="B140" s="122"/>
      <c r="C140" s="127" t="s">
        <v>2617</v>
      </c>
      <c r="D140" s="122">
        <f t="shared" si="1"/>
        <v>0</v>
      </c>
      <c r="E140" s="129"/>
      <c r="F140" s="129"/>
      <c r="G140" s="129"/>
    </row>
    <row r="141" spans="1:7">
      <c r="A141" s="28"/>
      <c r="B141" s="122"/>
      <c r="C141" s="127" t="s">
        <v>2618</v>
      </c>
      <c r="D141" s="122">
        <f t="shared" si="1"/>
        <v>0</v>
      </c>
      <c r="E141" s="129"/>
      <c r="F141" s="129"/>
      <c r="G141" s="129"/>
    </row>
    <row r="142" spans="1:7">
      <c r="A142" s="28"/>
      <c r="B142" s="122"/>
      <c r="C142" s="127" t="s">
        <v>2619</v>
      </c>
      <c r="D142" s="122">
        <f t="shared" si="1"/>
        <v>0</v>
      </c>
      <c r="E142" s="129"/>
      <c r="F142" s="129"/>
      <c r="G142" s="129"/>
    </row>
    <row r="143" spans="1:7">
      <c r="A143" s="28"/>
      <c r="B143" s="122"/>
      <c r="C143" s="127" t="s">
        <v>2620</v>
      </c>
      <c r="D143" s="122">
        <f t="shared" si="1"/>
        <v>0</v>
      </c>
      <c r="E143" s="129"/>
      <c r="F143" s="129"/>
      <c r="G143" s="129"/>
    </row>
    <row r="144" spans="1:7">
      <c r="A144" s="28"/>
      <c r="B144" s="122"/>
      <c r="C144" s="127" t="s">
        <v>2621</v>
      </c>
      <c r="D144" s="122">
        <f t="shared" si="1"/>
        <v>0</v>
      </c>
      <c r="E144" s="122">
        <f>SUM(E145:E150)</f>
        <v>0</v>
      </c>
      <c r="F144" s="122">
        <f>SUM(F145:F150)</f>
        <v>0</v>
      </c>
      <c r="G144" s="122">
        <f>SUM(G145:G150)</f>
        <v>0</v>
      </c>
    </row>
    <row r="145" spans="1:7">
      <c r="A145" s="28"/>
      <c r="B145" s="122"/>
      <c r="C145" s="127" t="s">
        <v>2622</v>
      </c>
      <c r="D145" s="122">
        <f t="shared" ref="D145:D239" si="3">E145+F145+G145</f>
        <v>0</v>
      </c>
      <c r="E145" s="122"/>
      <c r="F145" s="122"/>
      <c r="G145" s="122"/>
    </row>
    <row r="146" spans="1:7">
      <c r="A146" s="28"/>
      <c r="B146" s="122"/>
      <c r="C146" s="127" t="s">
        <v>2623</v>
      </c>
      <c r="D146" s="122">
        <f t="shared" si="3"/>
        <v>0</v>
      </c>
      <c r="E146" s="129"/>
      <c r="F146" s="129"/>
      <c r="G146" s="129"/>
    </row>
    <row r="147" spans="1:7">
      <c r="A147" s="28"/>
      <c r="B147" s="122"/>
      <c r="C147" s="127" t="s">
        <v>2624</v>
      </c>
      <c r="D147" s="122">
        <f t="shared" si="3"/>
        <v>0</v>
      </c>
      <c r="E147" s="129"/>
      <c r="F147" s="129"/>
      <c r="G147" s="129"/>
    </row>
    <row r="148" spans="1:7">
      <c r="A148" s="28"/>
      <c r="B148" s="122"/>
      <c r="C148" s="127" t="s">
        <v>2625</v>
      </c>
      <c r="D148" s="122">
        <f t="shared" si="3"/>
        <v>0</v>
      </c>
      <c r="E148" s="129"/>
      <c r="F148" s="129"/>
      <c r="G148" s="129"/>
    </row>
    <row r="149" spans="1:7">
      <c r="A149" s="28"/>
      <c r="B149" s="122"/>
      <c r="C149" s="127" t="s">
        <v>2626</v>
      </c>
      <c r="D149" s="122">
        <f t="shared" si="3"/>
        <v>0</v>
      </c>
      <c r="E149" s="129"/>
      <c r="F149" s="129"/>
      <c r="G149" s="129"/>
    </row>
    <row r="150" spans="1:7">
      <c r="A150" s="28"/>
      <c r="B150" s="122"/>
      <c r="C150" s="127" t="s">
        <v>2627</v>
      </c>
      <c r="D150" s="122">
        <f t="shared" si="3"/>
        <v>0</v>
      </c>
      <c r="E150" s="129"/>
      <c r="F150" s="129"/>
      <c r="G150" s="129"/>
    </row>
    <row r="151" spans="1:7">
      <c r="A151" s="28"/>
      <c r="B151" s="122"/>
      <c r="C151" s="127" t="s">
        <v>2628</v>
      </c>
      <c r="D151" s="122">
        <f t="shared" si="3"/>
        <v>0</v>
      </c>
      <c r="E151" s="122">
        <f>SUM(E152:E159)</f>
        <v>0</v>
      </c>
      <c r="F151" s="122">
        <f>SUM(F152:F159)</f>
        <v>0</v>
      </c>
      <c r="G151" s="122">
        <f>SUM(G152:G159)</f>
        <v>0</v>
      </c>
    </row>
    <row r="152" spans="1:7">
      <c r="A152" s="28"/>
      <c r="B152" s="122"/>
      <c r="C152" s="127" t="s">
        <v>2629</v>
      </c>
      <c r="D152" s="122">
        <f t="shared" si="3"/>
        <v>0</v>
      </c>
      <c r="E152" s="122"/>
      <c r="F152" s="122"/>
      <c r="G152" s="122"/>
    </row>
    <row r="153" spans="1:7">
      <c r="A153" s="28"/>
      <c r="B153" s="122"/>
      <c r="C153" s="127" t="s">
        <v>2630</v>
      </c>
      <c r="D153" s="122">
        <f t="shared" si="3"/>
        <v>0</v>
      </c>
      <c r="E153" s="129"/>
      <c r="F153" s="129"/>
      <c r="G153" s="129"/>
    </row>
    <row r="154" spans="1:7">
      <c r="A154" s="28"/>
      <c r="B154" s="122"/>
      <c r="C154" s="127" t="s">
        <v>2631</v>
      </c>
      <c r="D154" s="122">
        <f t="shared" si="3"/>
        <v>0</v>
      </c>
      <c r="E154" s="129"/>
      <c r="F154" s="129"/>
      <c r="G154" s="129"/>
    </row>
    <row r="155" spans="1:7">
      <c r="A155" s="28"/>
      <c r="B155" s="122"/>
      <c r="C155" s="127" t="s">
        <v>2632</v>
      </c>
      <c r="D155" s="122">
        <f t="shared" si="3"/>
        <v>0</v>
      </c>
      <c r="E155" s="129"/>
      <c r="F155" s="129"/>
      <c r="G155" s="129"/>
    </row>
    <row r="156" spans="1:7">
      <c r="A156" s="28"/>
      <c r="B156" s="122"/>
      <c r="C156" s="127" t="s">
        <v>2633</v>
      </c>
      <c r="D156" s="122">
        <f t="shared" si="3"/>
        <v>0</v>
      </c>
      <c r="E156" s="129"/>
      <c r="F156" s="129"/>
      <c r="G156" s="129"/>
    </row>
    <row r="157" spans="1:7">
      <c r="A157" s="28"/>
      <c r="B157" s="122"/>
      <c r="C157" s="127" t="s">
        <v>2634</v>
      </c>
      <c r="D157" s="122">
        <f t="shared" si="3"/>
        <v>0</v>
      </c>
      <c r="E157" s="129"/>
      <c r="F157" s="129"/>
      <c r="G157" s="129"/>
    </row>
    <row r="158" spans="1:7">
      <c r="A158" s="28"/>
      <c r="B158" s="122"/>
      <c r="C158" s="127" t="s">
        <v>2635</v>
      </c>
      <c r="D158" s="122">
        <f t="shared" si="3"/>
        <v>0</v>
      </c>
      <c r="E158" s="122"/>
      <c r="F158" s="122"/>
      <c r="G158" s="122"/>
    </row>
    <row r="159" spans="1:7">
      <c r="A159" s="28"/>
      <c r="B159" s="122"/>
      <c r="C159" s="127" t="s">
        <v>2636</v>
      </c>
      <c r="D159" s="122">
        <f t="shared" si="3"/>
        <v>0</v>
      </c>
      <c r="E159" s="129"/>
      <c r="F159" s="129"/>
      <c r="G159" s="129"/>
    </row>
    <row r="160" spans="1:7">
      <c r="A160" s="28"/>
      <c r="B160" s="122"/>
      <c r="C160" s="127" t="s">
        <v>2637</v>
      </c>
      <c r="D160" s="122">
        <f t="shared" si="3"/>
        <v>0</v>
      </c>
      <c r="E160" s="122">
        <f>SUM(E161:E162)</f>
        <v>0</v>
      </c>
      <c r="F160" s="122">
        <f>SUM(F161:F162)</f>
        <v>0</v>
      </c>
      <c r="G160" s="122">
        <f>SUM(G161:G162)</f>
        <v>0</v>
      </c>
    </row>
    <row r="161" spans="1:7">
      <c r="A161" s="28"/>
      <c r="B161" s="122"/>
      <c r="C161" s="127" t="s">
        <v>2638</v>
      </c>
      <c r="D161" s="122">
        <f t="shared" si="3"/>
        <v>0</v>
      </c>
      <c r="E161" s="122"/>
      <c r="F161" s="122"/>
      <c r="G161" s="122"/>
    </row>
    <row r="162" spans="1:7">
      <c r="A162" s="28"/>
      <c r="B162" s="122"/>
      <c r="C162" s="127" t="s">
        <v>2639</v>
      </c>
      <c r="D162" s="122">
        <f t="shared" si="3"/>
        <v>0</v>
      </c>
      <c r="E162" s="122"/>
      <c r="F162" s="122"/>
      <c r="G162" s="122"/>
    </row>
    <row r="163" spans="1:7">
      <c r="A163" s="28"/>
      <c r="B163" s="122"/>
      <c r="C163" s="127" t="s">
        <v>2640</v>
      </c>
      <c r="D163" s="122">
        <f t="shared" si="3"/>
        <v>0</v>
      </c>
      <c r="E163" s="129"/>
      <c r="F163" s="129"/>
      <c r="G163" s="129"/>
    </row>
    <row r="164" spans="1:7">
      <c r="A164" s="28"/>
      <c r="B164" s="122"/>
      <c r="C164" s="127" t="s">
        <v>2641</v>
      </c>
      <c r="D164" s="122">
        <f t="shared" si="3"/>
        <v>0</v>
      </c>
      <c r="E164" s="122">
        <f>SUM(E165:E167)</f>
        <v>0</v>
      </c>
      <c r="F164" s="122">
        <f>SUM(F165:F167)</f>
        <v>0</v>
      </c>
      <c r="G164" s="122">
        <f>SUM(G165:G167)</f>
        <v>0</v>
      </c>
    </row>
    <row r="165" spans="1:7">
      <c r="A165" s="28"/>
      <c r="B165" s="122"/>
      <c r="C165" s="127" t="s">
        <v>2608</v>
      </c>
      <c r="D165" s="122">
        <f t="shared" si="3"/>
        <v>0</v>
      </c>
      <c r="E165" s="129"/>
      <c r="F165" s="129"/>
      <c r="G165" s="129"/>
    </row>
    <row r="166" spans="1:7">
      <c r="A166" s="28"/>
      <c r="B166" s="122"/>
      <c r="C166" s="127" t="s">
        <v>2610</v>
      </c>
      <c r="D166" s="122">
        <f t="shared" si="3"/>
        <v>0</v>
      </c>
      <c r="E166" s="129"/>
      <c r="F166" s="129"/>
      <c r="G166" s="129"/>
    </row>
    <row r="167" spans="1:7">
      <c r="A167" s="28"/>
      <c r="B167" s="122"/>
      <c r="C167" s="127" t="s">
        <v>2642</v>
      </c>
      <c r="D167" s="122">
        <f t="shared" si="3"/>
        <v>0</v>
      </c>
      <c r="E167" s="129"/>
      <c r="F167" s="129"/>
      <c r="G167" s="129"/>
    </row>
    <row r="168" spans="1:7">
      <c r="A168" s="28"/>
      <c r="B168" s="122"/>
      <c r="C168" s="128" t="s">
        <v>2643</v>
      </c>
      <c r="D168" s="122">
        <f t="shared" si="3"/>
        <v>0</v>
      </c>
      <c r="E168" s="122">
        <f>SUM(E169)</f>
        <v>0</v>
      </c>
      <c r="F168" s="122">
        <f>SUM(F169)</f>
        <v>0</v>
      </c>
      <c r="G168" s="122">
        <f>SUM(G169)</f>
        <v>0</v>
      </c>
    </row>
    <row r="169" spans="1:7">
      <c r="A169" s="28"/>
      <c r="B169" s="122"/>
      <c r="C169" s="127" t="s">
        <v>2644</v>
      </c>
      <c r="D169" s="122">
        <f t="shared" si="3"/>
        <v>0</v>
      </c>
      <c r="E169" s="122">
        <f>SUM(E170:E172)</f>
        <v>0</v>
      </c>
      <c r="F169" s="122">
        <f>SUM(F170:F172)</f>
        <v>0</v>
      </c>
      <c r="G169" s="122">
        <f>SUM(G170:G172)</f>
        <v>0</v>
      </c>
    </row>
    <row r="170" spans="1:7">
      <c r="A170" s="28"/>
      <c r="B170" s="122"/>
      <c r="C170" s="127" t="s">
        <v>2645</v>
      </c>
      <c r="D170" s="122">
        <f t="shared" si="3"/>
        <v>0</v>
      </c>
      <c r="E170" s="122"/>
      <c r="F170" s="122"/>
      <c r="G170" s="122"/>
    </row>
    <row r="171" spans="1:7">
      <c r="A171" s="28"/>
      <c r="B171" s="122"/>
      <c r="C171" s="127" t="s">
        <v>2646</v>
      </c>
      <c r="D171" s="122">
        <f t="shared" si="3"/>
        <v>0</v>
      </c>
      <c r="E171" s="129"/>
      <c r="F171" s="129"/>
      <c r="G171" s="129"/>
    </row>
    <row r="172" spans="1:7">
      <c r="A172" s="28"/>
      <c r="B172" s="122"/>
      <c r="C172" s="127" t="s">
        <v>2647</v>
      </c>
      <c r="D172" s="122">
        <f t="shared" si="3"/>
        <v>0</v>
      </c>
      <c r="E172" s="129"/>
      <c r="F172" s="129"/>
      <c r="G172" s="129"/>
    </row>
    <row r="173" spans="1:7">
      <c r="A173" s="28"/>
      <c r="B173" s="122"/>
      <c r="C173" s="128" t="s">
        <v>2648</v>
      </c>
      <c r="D173" s="122">
        <f t="shared" si="3"/>
        <v>0</v>
      </c>
      <c r="E173" s="122">
        <f>SUM(E174)</f>
        <v>0</v>
      </c>
      <c r="F173" s="122">
        <f>SUM(F174)</f>
        <v>0</v>
      </c>
      <c r="G173" s="122">
        <f>SUM(G174)</f>
        <v>0</v>
      </c>
    </row>
    <row r="174" spans="1:7">
      <c r="A174" s="28"/>
      <c r="B174" s="122"/>
      <c r="C174" s="127" t="s">
        <v>2649</v>
      </c>
      <c r="D174" s="122">
        <f t="shared" si="3"/>
        <v>0</v>
      </c>
      <c r="E174" s="122">
        <f>SUM(E175:E176)</f>
        <v>0</v>
      </c>
      <c r="F174" s="122">
        <f>SUM(F175:F176)</f>
        <v>0</v>
      </c>
      <c r="G174" s="122">
        <f>SUM(G175:G176)</f>
        <v>0</v>
      </c>
    </row>
    <row r="175" spans="1:7">
      <c r="A175" s="28"/>
      <c r="B175" s="122"/>
      <c r="C175" s="127" t="s">
        <v>2650</v>
      </c>
      <c r="D175" s="122">
        <f t="shared" si="3"/>
        <v>0</v>
      </c>
      <c r="E175" s="129"/>
      <c r="F175" s="129"/>
      <c r="G175" s="129"/>
    </row>
    <row r="176" spans="1:7">
      <c r="A176" s="28"/>
      <c r="B176" s="122"/>
      <c r="C176" s="127" t="s">
        <v>2651</v>
      </c>
      <c r="D176" s="122">
        <f t="shared" si="3"/>
        <v>0</v>
      </c>
      <c r="E176" s="129"/>
      <c r="F176" s="129"/>
      <c r="G176" s="129"/>
    </row>
    <row r="177" spans="1:7">
      <c r="A177" s="28"/>
      <c r="B177" s="122"/>
      <c r="C177" s="128" t="s">
        <v>2652</v>
      </c>
      <c r="D177" s="122">
        <f t="shared" si="3"/>
        <v>0</v>
      </c>
      <c r="E177" s="122">
        <f>SUM(E178,E182,E191,)</f>
        <v>0</v>
      </c>
      <c r="F177" s="122">
        <f>SUM(F178,F182,F191,)</f>
        <v>0</v>
      </c>
      <c r="G177" s="122">
        <f>SUM(G178,G182,G191,)</f>
        <v>0</v>
      </c>
    </row>
    <row r="178" spans="1:7">
      <c r="A178" s="28"/>
      <c r="B178" s="122"/>
      <c r="C178" s="127" t="s">
        <v>2653</v>
      </c>
      <c r="D178" s="122">
        <f t="shared" si="3"/>
        <v>0</v>
      </c>
      <c r="E178" s="122">
        <f>SUM(E179:E181)</f>
        <v>0</v>
      </c>
      <c r="F178" s="122">
        <f>SUM(F179:F181)</f>
        <v>0</v>
      </c>
      <c r="G178" s="122">
        <f>SUM(G179:G181)</f>
        <v>0</v>
      </c>
    </row>
    <row r="179" spans="1:7">
      <c r="A179" s="28"/>
      <c r="B179" s="122"/>
      <c r="C179" s="127" t="s">
        <v>2654</v>
      </c>
      <c r="D179" s="122">
        <f t="shared" si="3"/>
        <v>0</v>
      </c>
      <c r="E179" s="122"/>
      <c r="F179" s="122"/>
      <c r="G179" s="122"/>
    </row>
    <row r="180" spans="1:7">
      <c r="A180" s="28"/>
      <c r="B180" s="122"/>
      <c r="C180" s="127" t="s">
        <v>2655</v>
      </c>
      <c r="D180" s="122">
        <f t="shared" si="3"/>
        <v>0</v>
      </c>
      <c r="E180" s="129"/>
      <c r="F180" s="129"/>
      <c r="G180" s="129"/>
    </row>
    <row r="181" spans="1:7">
      <c r="A181" s="28"/>
      <c r="B181" s="122"/>
      <c r="C181" s="127" t="s">
        <v>2656</v>
      </c>
      <c r="D181" s="122">
        <f t="shared" si="3"/>
        <v>0</v>
      </c>
      <c r="E181" s="129"/>
      <c r="F181" s="129"/>
      <c r="G181" s="129"/>
    </row>
    <row r="182" spans="1:7">
      <c r="A182" s="28"/>
      <c r="B182" s="122"/>
      <c r="C182" s="127" t="s">
        <v>2657</v>
      </c>
      <c r="D182" s="122">
        <f t="shared" si="3"/>
        <v>0</v>
      </c>
      <c r="E182" s="122">
        <f>SUM(E183:E190)</f>
        <v>0</v>
      </c>
      <c r="F182" s="122">
        <f>SUM(F183:F190)</f>
        <v>0</v>
      </c>
      <c r="G182" s="122">
        <f>SUM(G183:G190)</f>
        <v>0</v>
      </c>
    </row>
    <row r="183" spans="1:7">
      <c r="A183" s="28"/>
      <c r="B183" s="122"/>
      <c r="C183" s="127" t="s">
        <v>2658</v>
      </c>
      <c r="D183" s="122">
        <f t="shared" si="3"/>
        <v>0</v>
      </c>
      <c r="E183" s="129"/>
      <c r="F183" s="129"/>
      <c r="G183" s="129"/>
    </row>
    <row r="184" spans="1:7">
      <c r="A184" s="28"/>
      <c r="B184" s="122"/>
      <c r="C184" s="127" t="s">
        <v>2659</v>
      </c>
      <c r="D184" s="122">
        <f t="shared" si="3"/>
        <v>0</v>
      </c>
      <c r="E184" s="129"/>
      <c r="F184" s="129"/>
      <c r="G184" s="129"/>
    </row>
    <row r="185" spans="1:7">
      <c r="A185" s="28"/>
      <c r="B185" s="122"/>
      <c r="C185" s="127" t="s">
        <v>2660</v>
      </c>
      <c r="D185" s="122">
        <f t="shared" si="3"/>
        <v>0</v>
      </c>
      <c r="E185" s="129"/>
      <c r="F185" s="129"/>
      <c r="G185" s="129"/>
    </row>
    <row r="186" spans="1:7">
      <c r="A186" s="28"/>
      <c r="B186" s="122"/>
      <c r="C186" s="127" t="s">
        <v>2661</v>
      </c>
      <c r="D186" s="122">
        <f t="shared" si="3"/>
        <v>0</v>
      </c>
      <c r="E186" s="129"/>
      <c r="F186" s="129"/>
      <c r="G186" s="129"/>
    </row>
    <row r="187" spans="1:7">
      <c r="A187" s="28"/>
      <c r="B187" s="122"/>
      <c r="C187" s="127" t="s">
        <v>2662</v>
      </c>
      <c r="D187" s="122">
        <f t="shared" si="3"/>
        <v>0</v>
      </c>
      <c r="E187" s="129"/>
      <c r="F187" s="129"/>
      <c r="G187" s="129"/>
    </row>
    <row r="188" spans="1:7">
      <c r="A188" s="28"/>
      <c r="B188" s="122"/>
      <c r="C188" s="127" t="s">
        <v>2663</v>
      </c>
      <c r="D188" s="122">
        <f t="shared" si="3"/>
        <v>0</v>
      </c>
      <c r="E188" s="129"/>
      <c r="F188" s="129"/>
      <c r="G188" s="129"/>
    </row>
    <row r="189" spans="1:7">
      <c r="A189" s="28"/>
      <c r="B189" s="122"/>
      <c r="C189" s="127" t="s">
        <v>2664</v>
      </c>
      <c r="D189" s="122">
        <f t="shared" si="3"/>
        <v>0</v>
      </c>
      <c r="E189" s="129"/>
      <c r="F189" s="129"/>
      <c r="G189" s="129"/>
    </row>
    <row r="190" spans="1:7">
      <c r="A190" s="28"/>
      <c r="B190" s="122"/>
      <c r="C190" s="127" t="s">
        <v>2665</v>
      </c>
      <c r="D190" s="122">
        <f t="shared" si="3"/>
        <v>0</v>
      </c>
      <c r="E190" s="129"/>
      <c r="F190" s="129"/>
      <c r="G190" s="129"/>
    </row>
    <row r="191" spans="1:7">
      <c r="A191" s="28"/>
      <c r="B191" s="122"/>
      <c r="C191" s="127" t="s">
        <v>2666</v>
      </c>
      <c r="D191" s="122">
        <f t="shared" si="3"/>
        <v>0</v>
      </c>
      <c r="E191" s="122">
        <f>SUM(E192:E202)</f>
        <v>0</v>
      </c>
      <c r="F191" s="122">
        <f>SUM(F192:F202)</f>
        <v>0</v>
      </c>
      <c r="G191" s="122">
        <f>SUM(G192:G202)</f>
        <v>0</v>
      </c>
    </row>
    <row r="192" spans="1:7">
      <c r="A192" s="28"/>
      <c r="B192" s="122"/>
      <c r="C192" s="127" t="s">
        <v>2667</v>
      </c>
      <c r="D192" s="122">
        <f t="shared" si="3"/>
        <v>0</v>
      </c>
      <c r="E192" s="129"/>
      <c r="F192" s="129"/>
      <c r="G192" s="129"/>
    </row>
    <row r="193" spans="1:7">
      <c r="A193" s="28"/>
      <c r="B193" s="122"/>
      <c r="C193" s="127" t="s">
        <v>2668</v>
      </c>
      <c r="D193" s="122">
        <f t="shared" si="3"/>
        <v>0</v>
      </c>
      <c r="E193" s="129"/>
      <c r="F193" s="129"/>
      <c r="G193" s="129"/>
    </row>
    <row r="194" spans="1:7">
      <c r="A194" s="28"/>
      <c r="B194" s="122"/>
      <c r="C194" s="127" t="s">
        <v>2669</v>
      </c>
      <c r="D194" s="122">
        <f t="shared" si="3"/>
        <v>0</v>
      </c>
      <c r="E194" s="129"/>
      <c r="F194" s="129"/>
      <c r="G194" s="129"/>
    </row>
    <row r="195" spans="1:7">
      <c r="A195" s="28"/>
      <c r="B195" s="122"/>
      <c r="C195" s="127" t="s">
        <v>2670</v>
      </c>
      <c r="D195" s="122">
        <f t="shared" si="3"/>
        <v>0</v>
      </c>
      <c r="E195" s="129"/>
      <c r="F195" s="129"/>
      <c r="G195" s="129"/>
    </row>
    <row r="196" spans="1:7">
      <c r="A196" s="28"/>
      <c r="B196" s="122"/>
      <c r="C196" s="127" t="s">
        <v>2671</v>
      </c>
      <c r="D196" s="122">
        <f t="shared" si="3"/>
        <v>0</v>
      </c>
      <c r="E196" s="129"/>
      <c r="F196" s="129"/>
      <c r="G196" s="129"/>
    </row>
    <row r="197" spans="1:7">
      <c r="A197" s="28"/>
      <c r="B197" s="122"/>
      <c r="C197" s="127" t="s">
        <v>2672</v>
      </c>
      <c r="D197" s="122">
        <f t="shared" si="3"/>
        <v>0</v>
      </c>
      <c r="E197" s="129"/>
      <c r="F197" s="129"/>
      <c r="G197" s="129"/>
    </row>
    <row r="198" spans="1:7">
      <c r="A198" s="28"/>
      <c r="B198" s="122"/>
      <c r="C198" s="127" t="s">
        <v>2673</v>
      </c>
      <c r="D198" s="122">
        <f t="shared" si="3"/>
        <v>0</v>
      </c>
      <c r="E198" s="129"/>
      <c r="F198" s="129"/>
      <c r="G198" s="129"/>
    </row>
    <row r="199" spans="1:7">
      <c r="A199" s="28"/>
      <c r="B199" s="122"/>
      <c r="C199" s="127" t="s">
        <v>2674</v>
      </c>
      <c r="D199" s="122">
        <f t="shared" si="3"/>
        <v>0</v>
      </c>
      <c r="E199" s="129"/>
      <c r="F199" s="129"/>
      <c r="G199" s="129"/>
    </row>
    <row r="200" spans="1:7">
      <c r="A200" s="28"/>
      <c r="B200" s="122"/>
      <c r="C200" s="127" t="s">
        <v>2675</v>
      </c>
      <c r="D200" s="122">
        <f t="shared" si="3"/>
        <v>0</v>
      </c>
      <c r="E200" s="129"/>
      <c r="F200" s="129"/>
      <c r="G200" s="129"/>
    </row>
    <row r="201" spans="1:7">
      <c r="A201" s="28"/>
      <c r="B201" s="122"/>
      <c r="C201" s="127" t="s">
        <v>2676</v>
      </c>
      <c r="D201" s="122">
        <f t="shared" si="3"/>
        <v>0</v>
      </c>
      <c r="E201" s="129"/>
      <c r="F201" s="129"/>
      <c r="G201" s="129"/>
    </row>
    <row r="202" spans="1:7">
      <c r="A202" s="28"/>
      <c r="B202" s="122"/>
      <c r="C202" s="127" t="s">
        <v>2677</v>
      </c>
      <c r="D202" s="122">
        <f t="shared" si="3"/>
        <v>0</v>
      </c>
      <c r="E202" s="129"/>
      <c r="F202" s="129"/>
      <c r="G202" s="129"/>
    </row>
    <row r="203" spans="1:7">
      <c r="A203" s="28"/>
      <c r="B203" s="122"/>
      <c r="C203" s="128" t="s">
        <v>2678</v>
      </c>
      <c r="D203" s="122">
        <f t="shared" si="3"/>
        <v>590</v>
      </c>
      <c r="E203" s="122">
        <f>SUM(E204)</f>
        <v>590</v>
      </c>
      <c r="F203" s="122">
        <f>SUM(F204)</f>
        <v>0</v>
      </c>
      <c r="G203" s="122">
        <f>SUM(G204)</f>
        <v>0</v>
      </c>
    </row>
    <row r="204" spans="1:7">
      <c r="A204" s="28"/>
      <c r="B204" s="122"/>
      <c r="C204" s="127" t="s">
        <v>2679</v>
      </c>
      <c r="D204" s="122">
        <f t="shared" si="3"/>
        <v>590</v>
      </c>
      <c r="E204" s="122">
        <f>SUM(E205:E220)</f>
        <v>590</v>
      </c>
      <c r="F204" s="122">
        <f>SUM(F205:F220)</f>
        <v>0</v>
      </c>
      <c r="G204" s="122">
        <f>SUM(G205:G220)</f>
        <v>0</v>
      </c>
    </row>
    <row r="205" spans="1:7">
      <c r="A205" s="28"/>
      <c r="B205" s="122"/>
      <c r="C205" s="127" t="s">
        <v>2680</v>
      </c>
      <c r="D205" s="122">
        <f t="shared" si="3"/>
        <v>0</v>
      </c>
      <c r="E205" s="129"/>
      <c r="F205" s="129"/>
      <c r="G205" s="129"/>
    </row>
    <row r="206" spans="1:7">
      <c r="A206" s="28"/>
      <c r="B206" s="122"/>
      <c r="C206" s="127" t="s">
        <v>2681</v>
      </c>
      <c r="D206" s="122">
        <f t="shared" si="3"/>
        <v>0</v>
      </c>
      <c r="E206" s="129"/>
      <c r="F206" s="129"/>
      <c r="G206" s="129"/>
    </row>
    <row r="207" spans="1:7">
      <c r="A207" s="28"/>
      <c r="B207" s="122"/>
      <c r="C207" s="127" t="s">
        <v>2682</v>
      </c>
      <c r="D207" s="122">
        <f t="shared" si="3"/>
        <v>0</v>
      </c>
      <c r="E207" s="129"/>
      <c r="F207" s="129"/>
      <c r="G207" s="129"/>
    </row>
    <row r="208" spans="1:7">
      <c r="A208" s="28"/>
      <c r="B208" s="122"/>
      <c r="C208" s="127" t="s">
        <v>2683</v>
      </c>
      <c r="D208" s="122">
        <f t="shared" si="3"/>
        <v>0</v>
      </c>
      <c r="E208" s="129"/>
      <c r="F208" s="129"/>
      <c r="G208" s="129"/>
    </row>
    <row r="209" spans="1:7">
      <c r="A209" s="28"/>
      <c r="B209" s="122"/>
      <c r="C209" s="127" t="s">
        <v>2684</v>
      </c>
      <c r="D209" s="122">
        <f t="shared" si="3"/>
        <v>0</v>
      </c>
      <c r="E209" s="129"/>
      <c r="F209" s="129"/>
      <c r="G209" s="129"/>
    </row>
    <row r="210" spans="1:7">
      <c r="A210" s="28"/>
      <c r="B210" s="122"/>
      <c r="C210" s="127" t="s">
        <v>2685</v>
      </c>
      <c r="D210" s="122">
        <f t="shared" si="3"/>
        <v>0</v>
      </c>
      <c r="E210" s="129"/>
      <c r="F210" s="129"/>
      <c r="G210" s="129"/>
    </row>
    <row r="211" spans="1:7">
      <c r="A211" s="28"/>
      <c r="B211" s="122"/>
      <c r="C211" s="127" t="s">
        <v>2686</v>
      </c>
      <c r="D211" s="122">
        <f t="shared" si="3"/>
        <v>0</v>
      </c>
      <c r="E211" s="129"/>
      <c r="F211" s="129"/>
      <c r="G211" s="129"/>
    </row>
    <row r="212" spans="1:7">
      <c r="A212" s="28"/>
      <c r="B212" s="122"/>
      <c r="C212" s="127" t="s">
        <v>2687</v>
      </c>
      <c r="D212" s="122">
        <f t="shared" si="3"/>
        <v>0</v>
      </c>
      <c r="E212" s="129"/>
      <c r="F212" s="129"/>
      <c r="G212" s="129"/>
    </row>
    <row r="213" spans="1:7">
      <c r="A213" s="28"/>
      <c r="B213" s="122"/>
      <c r="C213" s="127" t="s">
        <v>2688</v>
      </c>
      <c r="D213" s="122">
        <f t="shared" si="3"/>
        <v>0</v>
      </c>
      <c r="E213" s="129"/>
      <c r="F213" s="129"/>
      <c r="G213" s="129"/>
    </row>
    <row r="214" spans="1:7">
      <c r="A214" s="28"/>
      <c r="B214" s="122"/>
      <c r="C214" s="127" t="s">
        <v>2689</v>
      </c>
      <c r="D214" s="122">
        <f t="shared" si="3"/>
        <v>0</v>
      </c>
      <c r="E214" s="129"/>
      <c r="F214" s="129"/>
      <c r="G214" s="129"/>
    </row>
    <row r="215" spans="1:7">
      <c r="A215" s="28"/>
      <c r="B215" s="122"/>
      <c r="C215" s="127" t="s">
        <v>2690</v>
      </c>
      <c r="D215" s="122">
        <f t="shared" si="3"/>
        <v>0</v>
      </c>
      <c r="E215" s="129"/>
      <c r="F215" s="129"/>
      <c r="G215" s="129"/>
    </row>
    <row r="216" spans="1:7">
      <c r="A216" s="28"/>
      <c r="B216" s="122"/>
      <c r="C216" s="127" t="s">
        <v>2691</v>
      </c>
      <c r="D216" s="122">
        <f t="shared" si="3"/>
        <v>487</v>
      </c>
      <c r="E216" s="129">
        <v>487</v>
      </c>
      <c r="F216" s="129"/>
      <c r="G216" s="129"/>
    </row>
    <row r="217" spans="1:7">
      <c r="A217" s="28"/>
      <c r="B217" s="122"/>
      <c r="C217" s="127" t="s">
        <v>2692</v>
      </c>
      <c r="D217" s="122">
        <f t="shared" si="3"/>
        <v>0</v>
      </c>
      <c r="E217" s="129"/>
      <c r="F217" s="129"/>
      <c r="G217" s="129"/>
    </row>
    <row r="218" spans="1:7">
      <c r="A218" s="28"/>
      <c r="B218" s="122"/>
      <c r="C218" s="127" t="s">
        <v>2693</v>
      </c>
      <c r="D218" s="122">
        <f t="shared" si="3"/>
        <v>0</v>
      </c>
      <c r="E218" s="129"/>
      <c r="F218" s="129"/>
      <c r="G218" s="129"/>
    </row>
    <row r="219" spans="1:7">
      <c r="A219" s="28"/>
      <c r="B219" s="122"/>
      <c r="C219" s="127" t="s">
        <v>2694</v>
      </c>
      <c r="D219" s="122">
        <f t="shared" si="3"/>
        <v>103</v>
      </c>
      <c r="E219" s="129">
        <v>103</v>
      </c>
      <c r="F219" s="129"/>
      <c r="G219" s="129"/>
    </row>
    <row r="220" spans="1:7">
      <c r="A220" s="28"/>
      <c r="B220" s="122"/>
      <c r="C220" s="127" t="s">
        <v>2695</v>
      </c>
      <c r="D220" s="122">
        <f t="shared" si="3"/>
        <v>0</v>
      </c>
      <c r="E220" s="129"/>
      <c r="F220" s="129"/>
      <c r="G220" s="129"/>
    </row>
    <row r="221" spans="1:7">
      <c r="A221" s="28"/>
      <c r="B221" s="122"/>
      <c r="C221" s="128" t="s">
        <v>2696</v>
      </c>
      <c r="D221" s="122">
        <f t="shared" si="3"/>
        <v>0</v>
      </c>
      <c r="E221" s="122">
        <f>SUM(E222)</f>
        <v>0</v>
      </c>
      <c r="F221" s="122">
        <f>SUM(F222)</f>
        <v>0</v>
      </c>
      <c r="G221" s="122">
        <f>SUM(G222)</f>
        <v>0</v>
      </c>
    </row>
    <row r="222" spans="1:7">
      <c r="A222" s="28"/>
      <c r="B222" s="122"/>
      <c r="C222" s="127" t="s">
        <v>2697</v>
      </c>
      <c r="D222" s="122">
        <f t="shared" si="3"/>
        <v>0</v>
      </c>
      <c r="E222" s="122">
        <f>SUM(E223:E238)</f>
        <v>0</v>
      </c>
      <c r="F222" s="122">
        <f>SUM(F223:F238)</f>
        <v>0</v>
      </c>
      <c r="G222" s="122">
        <f>SUM(G223:G238)</f>
        <v>0</v>
      </c>
    </row>
    <row r="223" spans="1:7">
      <c r="A223" s="28"/>
      <c r="B223" s="122"/>
      <c r="C223" s="127" t="s">
        <v>2698</v>
      </c>
      <c r="D223" s="122">
        <f t="shared" si="3"/>
        <v>0</v>
      </c>
      <c r="E223" s="129"/>
      <c r="F223" s="129"/>
      <c r="G223" s="129"/>
    </row>
    <row r="224" spans="1:7">
      <c r="A224" s="28"/>
      <c r="B224" s="122"/>
      <c r="C224" s="127" t="s">
        <v>2699</v>
      </c>
      <c r="D224" s="122">
        <f t="shared" si="3"/>
        <v>0</v>
      </c>
      <c r="E224" s="129"/>
      <c r="F224" s="129"/>
      <c r="G224" s="129"/>
    </row>
    <row r="225" spans="1:7">
      <c r="A225" s="28"/>
      <c r="B225" s="122"/>
      <c r="C225" s="127" t="s">
        <v>2700</v>
      </c>
      <c r="D225" s="122">
        <f t="shared" si="3"/>
        <v>0</v>
      </c>
      <c r="E225" s="129"/>
      <c r="F225" s="129"/>
      <c r="G225" s="129"/>
    </row>
    <row r="226" spans="1:7">
      <c r="A226" s="28"/>
      <c r="B226" s="122"/>
      <c r="C226" s="127" t="s">
        <v>2701</v>
      </c>
      <c r="D226" s="122">
        <f t="shared" si="3"/>
        <v>0</v>
      </c>
      <c r="E226" s="129"/>
      <c r="F226" s="129"/>
      <c r="G226" s="129"/>
    </row>
    <row r="227" spans="1:7">
      <c r="A227" s="28"/>
      <c r="B227" s="122"/>
      <c r="C227" s="127" t="s">
        <v>2702</v>
      </c>
      <c r="D227" s="122">
        <f t="shared" si="3"/>
        <v>0</v>
      </c>
      <c r="E227" s="129"/>
      <c r="F227" s="129"/>
      <c r="G227" s="129"/>
    </row>
    <row r="228" spans="1:7">
      <c r="A228" s="28"/>
      <c r="B228" s="122"/>
      <c r="C228" s="127" t="s">
        <v>2703</v>
      </c>
      <c r="D228" s="122">
        <f t="shared" si="3"/>
        <v>0</v>
      </c>
      <c r="E228" s="129"/>
      <c r="F228" s="129"/>
      <c r="G228" s="129"/>
    </row>
    <row r="229" spans="1:7">
      <c r="A229" s="28"/>
      <c r="B229" s="122"/>
      <c r="C229" s="127" t="s">
        <v>2704</v>
      </c>
      <c r="D229" s="122">
        <f t="shared" si="3"/>
        <v>0</v>
      </c>
      <c r="E229" s="129"/>
      <c r="F229" s="129"/>
      <c r="G229" s="129"/>
    </row>
    <row r="230" spans="1:7">
      <c r="A230" s="28"/>
      <c r="B230" s="122"/>
      <c r="C230" s="127" t="s">
        <v>2705</v>
      </c>
      <c r="D230" s="122">
        <f t="shared" si="3"/>
        <v>0</v>
      </c>
      <c r="E230" s="129"/>
      <c r="F230" s="129"/>
      <c r="G230" s="129"/>
    </row>
    <row r="231" spans="1:7">
      <c r="A231" s="28"/>
      <c r="B231" s="122"/>
      <c r="C231" s="127" t="s">
        <v>2706</v>
      </c>
      <c r="D231" s="122">
        <f t="shared" si="3"/>
        <v>0</v>
      </c>
      <c r="E231" s="129"/>
      <c r="F231" s="129"/>
      <c r="G231" s="129"/>
    </row>
    <row r="232" spans="1:7">
      <c r="A232" s="28"/>
      <c r="B232" s="122"/>
      <c r="C232" s="127" t="s">
        <v>2707</v>
      </c>
      <c r="D232" s="122">
        <f t="shared" si="3"/>
        <v>0</v>
      </c>
      <c r="E232" s="129"/>
      <c r="F232" s="129"/>
      <c r="G232" s="129"/>
    </row>
    <row r="233" spans="1:7">
      <c r="A233" s="28"/>
      <c r="B233" s="122"/>
      <c r="C233" s="127" t="s">
        <v>2708</v>
      </c>
      <c r="D233" s="122">
        <f t="shared" si="3"/>
        <v>0</v>
      </c>
      <c r="E233" s="129"/>
      <c r="F233" s="129"/>
      <c r="G233" s="129"/>
    </row>
    <row r="234" spans="1:7">
      <c r="A234" s="28"/>
      <c r="B234" s="122"/>
      <c r="C234" s="127" t="s">
        <v>2709</v>
      </c>
      <c r="D234" s="122">
        <f t="shared" si="3"/>
        <v>0</v>
      </c>
      <c r="E234" s="129"/>
      <c r="F234" s="129"/>
      <c r="G234" s="129"/>
    </row>
    <row r="235" spans="1:7">
      <c r="A235" s="28"/>
      <c r="B235" s="122"/>
      <c r="C235" s="127" t="s">
        <v>2710</v>
      </c>
      <c r="D235" s="122">
        <f t="shared" si="3"/>
        <v>0</v>
      </c>
      <c r="E235" s="129"/>
      <c r="F235" s="129"/>
      <c r="G235" s="129"/>
    </row>
    <row r="236" spans="1:7">
      <c r="A236" s="28"/>
      <c r="B236" s="122"/>
      <c r="C236" s="127" t="s">
        <v>2711</v>
      </c>
      <c r="D236" s="122">
        <f t="shared" si="3"/>
        <v>0</v>
      </c>
      <c r="E236" s="129"/>
      <c r="F236" s="129"/>
      <c r="G236" s="129"/>
    </row>
    <row r="237" spans="1:7">
      <c r="A237" s="28"/>
      <c r="B237" s="122"/>
      <c r="C237" s="127" t="s">
        <v>2712</v>
      </c>
      <c r="D237" s="122">
        <f t="shared" si="3"/>
        <v>0</v>
      </c>
      <c r="E237" s="129"/>
      <c r="F237" s="129"/>
      <c r="G237" s="129"/>
    </row>
    <row r="238" spans="1:7">
      <c r="A238" s="28"/>
      <c r="B238" s="122"/>
      <c r="C238" s="127" t="s">
        <v>2713</v>
      </c>
      <c r="D238" s="122">
        <f t="shared" si="3"/>
        <v>0</v>
      </c>
      <c r="E238" s="129"/>
      <c r="F238" s="129"/>
      <c r="G238" s="129"/>
    </row>
    <row r="239" spans="1:7">
      <c r="A239" s="28"/>
      <c r="B239" s="122"/>
      <c r="C239" s="128" t="s">
        <v>2714</v>
      </c>
      <c r="D239" s="122">
        <f t="shared" si="3"/>
        <v>0</v>
      </c>
      <c r="E239" s="122">
        <f>SUM(E240,E253)</f>
        <v>0</v>
      </c>
      <c r="F239" s="122">
        <f t="shared" ref="F239:G239" si="4">SUM(F240,F253)</f>
        <v>0</v>
      </c>
      <c r="G239" s="122">
        <f t="shared" si="4"/>
        <v>0</v>
      </c>
    </row>
    <row r="240" spans="1:7">
      <c r="A240" s="28"/>
      <c r="B240" s="122"/>
      <c r="C240" s="127" t="s">
        <v>2715</v>
      </c>
      <c r="D240" s="122">
        <f t="shared" ref="D240:D259" si="5">E240+F240+G240</f>
        <v>0</v>
      </c>
      <c r="E240" s="122">
        <f>SUM(E241:E252)</f>
        <v>0</v>
      </c>
      <c r="F240" s="122">
        <f t="shared" ref="F240:G240" si="6">SUM(F241:F252)</f>
        <v>0</v>
      </c>
      <c r="G240" s="122">
        <f t="shared" si="6"/>
        <v>0</v>
      </c>
    </row>
    <row r="241" spans="1:7">
      <c r="A241" s="28"/>
      <c r="B241" s="122"/>
      <c r="C241" s="127" t="s">
        <v>2716</v>
      </c>
      <c r="D241" s="122">
        <f t="shared" si="5"/>
        <v>0</v>
      </c>
      <c r="E241" s="129"/>
      <c r="F241" s="129"/>
      <c r="G241" s="129"/>
    </row>
    <row r="242" spans="1:7">
      <c r="A242" s="28"/>
      <c r="B242" s="122"/>
      <c r="C242" s="127" t="s">
        <v>2717</v>
      </c>
      <c r="D242" s="122">
        <f t="shared" si="5"/>
        <v>0</v>
      </c>
      <c r="E242" s="129"/>
      <c r="F242" s="129"/>
      <c r="G242" s="129"/>
    </row>
    <row r="243" spans="1:7">
      <c r="A243" s="28"/>
      <c r="B243" s="122"/>
      <c r="C243" s="127" t="s">
        <v>2718</v>
      </c>
      <c r="D243" s="122">
        <f t="shared" si="5"/>
        <v>0</v>
      </c>
      <c r="E243" s="129"/>
      <c r="F243" s="129"/>
      <c r="G243" s="129"/>
    </row>
    <row r="244" spans="1:7">
      <c r="A244" s="28"/>
      <c r="B244" s="122"/>
      <c r="C244" s="127" t="s">
        <v>2719</v>
      </c>
      <c r="D244" s="122">
        <f t="shared" si="5"/>
        <v>0</v>
      </c>
      <c r="E244" s="129"/>
      <c r="F244" s="129"/>
      <c r="G244" s="129"/>
    </row>
    <row r="245" spans="1:7">
      <c r="A245" s="28"/>
      <c r="B245" s="122"/>
      <c r="C245" s="127" t="s">
        <v>2720</v>
      </c>
      <c r="D245" s="122">
        <f t="shared" si="5"/>
        <v>0</v>
      </c>
      <c r="E245" s="129"/>
      <c r="F245" s="129"/>
      <c r="G245" s="129"/>
    </row>
    <row r="246" spans="1:7">
      <c r="A246" s="28"/>
      <c r="B246" s="122"/>
      <c r="C246" s="127" t="s">
        <v>2721</v>
      </c>
      <c r="D246" s="122">
        <f t="shared" si="5"/>
        <v>0</v>
      </c>
      <c r="E246" s="129"/>
      <c r="F246" s="129"/>
      <c r="G246" s="129"/>
    </row>
    <row r="247" spans="1:7">
      <c r="A247" s="28"/>
      <c r="B247" s="122"/>
      <c r="C247" s="127" t="s">
        <v>2722</v>
      </c>
      <c r="D247" s="122">
        <f t="shared" si="5"/>
        <v>0</v>
      </c>
      <c r="E247" s="129"/>
      <c r="F247" s="129"/>
      <c r="G247" s="129"/>
    </row>
    <row r="248" spans="1:7">
      <c r="A248" s="28"/>
      <c r="B248" s="122"/>
      <c r="C248" s="127" t="s">
        <v>2723</v>
      </c>
      <c r="D248" s="122">
        <f t="shared" si="5"/>
        <v>0</v>
      </c>
      <c r="E248" s="129"/>
      <c r="F248" s="129"/>
      <c r="G248" s="129"/>
    </row>
    <row r="249" spans="1:7">
      <c r="A249" s="28"/>
      <c r="B249" s="122"/>
      <c r="C249" s="127" t="s">
        <v>2724</v>
      </c>
      <c r="D249" s="122">
        <f t="shared" si="5"/>
        <v>0</v>
      </c>
      <c r="E249" s="129"/>
      <c r="F249" s="129"/>
      <c r="G249" s="129"/>
    </row>
    <row r="250" spans="1:7">
      <c r="A250" s="28"/>
      <c r="B250" s="122"/>
      <c r="C250" s="127" t="s">
        <v>2725</v>
      </c>
      <c r="D250" s="122">
        <f t="shared" si="5"/>
        <v>0</v>
      </c>
      <c r="E250" s="129"/>
      <c r="F250" s="129"/>
      <c r="G250" s="129"/>
    </row>
    <row r="251" spans="1:7">
      <c r="A251" s="28"/>
      <c r="B251" s="122"/>
      <c r="C251" s="127" t="s">
        <v>2726</v>
      </c>
      <c r="D251" s="122">
        <f t="shared" si="5"/>
        <v>0</v>
      </c>
      <c r="E251" s="129"/>
      <c r="F251" s="129"/>
      <c r="G251" s="129"/>
    </row>
    <row r="252" spans="1:7">
      <c r="A252" s="28"/>
      <c r="B252" s="122"/>
      <c r="C252" s="127" t="s">
        <v>2727</v>
      </c>
      <c r="D252" s="122">
        <f t="shared" si="5"/>
        <v>0</v>
      </c>
      <c r="E252" s="129"/>
      <c r="F252" s="129"/>
      <c r="G252" s="129"/>
    </row>
    <row r="253" spans="1:7">
      <c r="A253" s="28"/>
      <c r="B253" s="122"/>
      <c r="C253" s="127" t="s">
        <v>2728</v>
      </c>
      <c r="D253" s="122">
        <f t="shared" si="5"/>
        <v>0</v>
      </c>
      <c r="E253" s="122">
        <f>SUM(E254:E259)</f>
        <v>0</v>
      </c>
      <c r="F253" s="122">
        <f t="shared" ref="F253:G253" si="7">SUM(F254:F259)</f>
        <v>0</v>
      </c>
      <c r="G253" s="122">
        <f t="shared" si="7"/>
        <v>0</v>
      </c>
    </row>
    <row r="254" spans="1:7">
      <c r="A254" s="28"/>
      <c r="B254" s="122"/>
      <c r="C254" s="127" t="s">
        <v>2729</v>
      </c>
      <c r="D254" s="122">
        <f t="shared" si="5"/>
        <v>0</v>
      </c>
      <c r="E254" s="129"/>
      <c r="F254" s="129"/>
      <c r="G254" s="129"/>
    </row>
    <row r="255" spans="1:7">
      <c r="A255" s="28"/>
      <c r="B255" s="122"/>
      <c r="C255" s="127" t="s">
        <v>2730</v>
      </c>
      <c r="D255" s="122">
        <f t="shared" si="5"/>
        <v>0</v>
      </c>
      <c r="E255" s="129"/>
      <c r="F255" s="129"/>
      <c r="G255" s="129"/>
    </row>
    <row r="256" spans="1:7">
      <c r="A256" s="28"/>
      <c r="B256" s="122"/>
      <c r="C256" s="127" t="s">
        <v>2731</v>
      </c>
      <c r="D256" s="122">
        <f t="shared" si="5"/>
        <v>0</v>
      </c>
      <c r="E256" s="129"/>
      <c r="F256" s="129"/>
      <c r="G256" s="129"/>
    </row>
    <row r="257" spans="1:7">
      <c r="A257" s="28"/>
      <c r="B257" s="122"/>
      <c r="C257" s="127" t="s">
        <v>2732</v>
      </c>
      <c r="D257" s="122">
        <f t="shared" si="5"/>
        <v>0</v>
      </c>
      <c r="E257" s="129"/>
      <c r="F257" s="129"/>
      <c r="G257" s="129"/>
    </row>
    <row r="258" spans="1:7">
      <c r="A258" s="28"/>
      <c r="B258" s="122"/>
      <c r="C258" s="127" t="s">
        <v>2733</v>
      </c>
      <c r="D258" s="122">
        <f t="shared" si="5"/>
        <v>0</v>
      </c>
      <c r="E258" s="129"/>
      <c r="F258" s="129"/>
      <c r="G258" s="129"/>
    </row>
    <row r="259" spans="1:7">
      <c r="A259" s="28"/>
      <c r="B259" s="122"/>
      <c r="C259" s="127" t="s">
        <v>2734</v>
      </c>
      <c r="D259" s="122">
        <f t="shared" si="5"/>
        <v>0</v>
      </c>
      <c r="E259" s="129"/>
      <c r="F259" s="129"/>
      <c r="G259" s="129"/>
    </row>
    <row r="260" spans="1:7">
      <c r="A260" s="121" t="s">
        <v>37</v>
      </c>
      <c r="B260" s="122">
        <f>SUM(B6:B14,B20:B22,B25:B27,B31:B37)</f>
        <v>16909</v>
      </c>
      <c r="C260" s="121" t="s">
        <v>2444</v>
      </c>
      <c r="D260" s="122">
        <f>SUM(D6,,D22,D34,D45,D100,D124,D168,D173,D177,D203,D221)</f>
        <v>3999</v>
      </c>
      <c r="E260" s="122">
        <f>SUM(E6,E22,E34,E45,E100,E124,E168,E173,E177,E203,E221,E239)</f>
        <v>3999</v>
      </c>
      <c r="F260" s="122">
        <f t="shared" ref="F260:G260" si="8">SUM(F6,F22,F34,F45,F100,F124,F168,F173,F177,F203,F221,F239)</f>
        <v>0</v>
      </c>
      <c r="G260" s="122">
        <f t="shared" si="8"/>
        <v>0</v>
      </c>
    </row>
    <row r="261" spans="1:7">
      <c r="A261" s="133" t="s">
        <v>2445</v>
      </c>
      <c r="B261" s="122">
        <f>SUM(B262)</f>
        <v>0</v>
      </c>
      <c r="C261" s="133" t="s">
        <v>2446</v>
      </c>
      <c r="D261" s="122">
        <f>E261+F261+G261</f>
        <v>0</v>
      </c>
      <c r="E261" s="122">
        <f>E262</f>
        <v>0</v>
      </c>
      <c r="F261" s="122">
        <f>F262</f>
        <v>0</v>
      </c>
      <c r="G261" s="122">
        <f>G262</f>
        <v>0</v>
      </c>
    </row>
    <row r="262" spans="1:7">
      <c r="A262" s="36" t="s">
        <v>2735</v>
      </c>
      <c r="B262" s="129">
        <f>SUM(B263:B264)</f>
        <v>0</v>
      </c>
      <c r="C262" s="36" t="s">
        <v>2736</v>
      </c>
      <c r="D262" s="122">
        <f t="shared" ref="D262:D271" si="9">E262+F262+G262</f>
        <v>0</v>
      </c>
      <c r="E262" s="122">
        <f>SUM(E263:E264)</f>
        <v>0</v>
      </c>
      <c r="F262" s="122">
        <f>SUM(F263:F264)</f>
        <v>0</v>
      </c>
      <c r="G262" s="122">
        <f>SUM(G263:G264)</f>
        <v>0</v>
      </c>
    </row>
    <row r="263" spans="1:7">
      <c r="A263" s="36" t="s">
        <v>2737</v>
      </c>
      <c r="B263" s="129"/>
      <c r="C263" s="36" t="s">
        <v>2738</v>
      </c>
      <c r="D263" s="122">
        <f t="shared" si="9"/>
        <v>0</v>
      </c>
      <c r="E263" s="129"/>
      <c r="F263" s="129"/>
      <c r="G263" s="129"/>
    </row>
    <row r="264" spans="1:7">
      <c r="A264" s="36" t="s">
        <v>2739</v>
      </c>
      <c r="B264" s="129"/>
      <c r="C264" s="36" t="s">
        <v>2740</v>
      </c>
      <c r="D264" s="122">
        <f t="shared" si="9"/>
        <v>0</v>
      </c>
      <c r="E264" s="129"/>
      <c r="F264" s="129"/>
      <c r="G264" s="129"/>
    </row>
    <row r="265" spans="1:7">
      <c r="A265" s="134" t="s">
        <v>2453</v>
      </c>
      <c r="B265" s="129"/>
      <c r="C265" s="36" t="s">
        <v>2454</v>
      </c>
      <c r="D265" s="122">
        <f t="shared" si="9"/>
        <v>12910</v>
      </c>
      <c r="E265" s="122">
        <v>12910</v>
      </c>
      <c r="F265" s="122"/>
      <c r="G265" s="122"/>
    </row>
    <row r="266" spans="1:7">
      <c r="A266" s="134" t="s">
        <v>47</v>
      </c>
      <c r="B266" s="129">
        <f>B267</f>
        <v>0</v>
      </c>
      <c r="C266" s="36" t="s">
        <v>2467</v>
      </c>
      <c r="D266" s="122">
        <f t="shared" si="9"/>
        <v>0</v>
      </c>
      <c r="E266" s="129"/>
      <c r="F266" s="129"/>
      <c r="G266" s="129"/>
    </row>
    <row r="267" spans="1:7">
      <c r="A267" s="135" t="s">
        <v>2741</v>
      </c>
      <c r="B267" s="129"/>
      <c r="C267" s="136" t="s">
        <v>2742</v>
      </c>
      <c r="D267" s="122">
        <f t="shared" si="9"/>
        <v>0</v>
      </c>
      <c r="E267" s="122">
        <f>SUM(E268:E270)</f>
        <v>0</v>
      </c>
      <c r="F267" s="122">
        <f t="shared" ref="F267:G267" si="10">SUM(F268:F270)</f>
        <v>0</v>
      </c>
      <c r="G267" s="122">
        <f t="shared" si="10"/>
        <v>0</v>
      </c>
    </row>
    <row r="268" spans="1:7">
      <c r="A268" s="137" t="s">
        <v>2462</v>
      </c>
      <c r="B268" s="129">
        <f>SUM(B269:B269)</f>
        <v>0</v>
      </c>
      <c r="C268" s="138" t="s">
        <v>2743</v>
      </c>
      <c r="D268" s="122">
        <f t="shared" si="9"/>
        <v>0</v>
      </c>
      <c r="E268" s="129"/>
      <c r="F268" s="129"/>
      <c r="G268" s="129"/>
    </row>
    <row r="269" spans="1:7">
      <c r="A269" s="135" t="s">
        <v>2744</v>
      </c>
      <c r="B269" s="129"/>
      <c r="C269" s="138" t="s">
        <v>2745</v>
      </c>
      <c r="D269" s="122">
        <f t="shared" si="9"/>
        <v>0</v>
      </c>
      <c r="E269" s="129"/>
      <c r="F269" s="129"/>
      <c r="G269" s="129"/>
    </row>
    <row r="270" spans="1:7">
      <c r="A270" s="136"/>
      <c r="B270" s="129"/>
      <c r="C270" s="138" t="s">
        <v>2746</v>
      </c>
      <c r="D270" s="122">
        <f t="shared" si="9"/>
        <v>0</v>
      </c>
      <c r="E270" s="129"/>
      <c r="F270" s="129"/>
      <c r="G270" s="129"/>
    </row>
    <row r="271" spans="1:7">
      <c r="A271" s="121" t="s">
        <v>2472</v>
      </c>
      <c r="B271" s="129">
        <f>SUM(B260,B261,B265,B266,B268)</f>
        <v>16909</v>
      </c>
      <c r="C271" s="121" t="s">
        <v>2473</v>
      </c>
      <c r="D271" s="122">
        <f t="shared" si="9"/>
        <v>16909</v>
      </c>
      <c r="E271" s="129">
        <f>SUM(E260,E261,E265,E266,E267)</f>
        <v>16909</v>
      </c>
      <c r="F271" s="129">
        <f>SUM(F260,F261,F265,F266,F267)</f>
        <v>0</v>
      </c>
      <c r="G271" s="129">
        <f>SUM(G260,G261,G265,G266,G267)</f>
        <v>0</v>
      </c>
    </row>
    <row r="272" ht="20.1" customHeight="1"/>
    <row r="273" ht="20.1" customHeight="1"/>
    <row r="274" ht="20.1" customHeight="1"/>
    <row r="275" ht="20.1" customHeight="1"/>
    <row r="276" ht="20.1" customHeight="1"/>
    <row r="277" ht="20.1" customHeight="1"/>
    <row r="278" ht="20.1" customHeight="1"/>
    <row r="279" ht="20.1" customHeight="1"/>
    <row r="280" ht="20.1" customHeight="1"/>
    <row r="281" ht="20.1" customHeight="1"/>
    <row r="282" ht="20.1" customHeight="1"/>
    <row r="283" ht="20.1" customHeight="1"/>
    <row r="284" ht="20.1" customHeight="1"/>
    <row r="285" ht="15.75" customHeight="1"/>
    <row r="286" ht="20.1" customHeight="1"/>
    <row r="287" ht="20.1" customHeight="1"/>
    <row r="288" ht="20.1" customHeight="1"/>
    <row r="289" ht="20.1" customHeight="1"/>
    <row r="290" ht="20.1" customHeight="1"/>
    <row r="291" ht="20.1" customHeight="1"/>
    <row r="292" ht="20.1" customHeight="1"/>
    <row r="293" ht="20.1" customHeight="1"/>
    <row r="294" ht="20.1" customHeight="1"/>
    <row r="295" ht="20.1" customHeight="1"/>
    <row r="296" ht="20.1" customHeight="1"/>
    <row r="297" ht="20.1" customHeight="1"/>
    <row r="298" ht="20.1" customHeight="1"/>
    <row r="299" ht="20.1" customHeight="1"/>
    <row r="300" ht="20.1" customHeight="1"/>
    <row r="301" ht="20.1" customHeight="1"/>
    <row r="302" ht="20.1" customHeight="1"/>
    <row r="303" ht="20.1" customHeight="1"/>
    <row r="304" ht="20.1" customHeight="1"/>
    <row r="305" ht="20.1" customHeight="1"/>
    <row r="306" ht="20.1" customHeight="1"/>
    <row r="307" ht="20.1" customHeight="1"/>
    <row r="308" ht="20.1" customHeight="1"/>
    <row r="309" ht="20.1" customHeight="1"/>
    <row r="310" ht="20.1" customHeight="1"/>
    <row r="311" ht="20.1" customHeight="1"/>
    <row r="312" ht="20.1" customHeight="1"/>
    <row r="313" ht="20.1" customHeight="1"/>
    <row r="314" ht="20.1" customHeight="1"/>
    <row r="315" ht="20.1" customHeight="1"/>
    <row r="316" ht="20.1" customHeight="1"/>
    <row r="317" ht="20.1" customHeight="1"/>
    <row r="318" ht="20.1" customHeight="1"/>
    <row r="319" ht="20.1" customHeight="1"/>
    <row r="320" ht="20.1" customHeight="1"/>
    <row r="321" ht="20.1" customHeight="1"/>
    <row r="322" ht="20.1" customHeight="1"/>
    <row r="323" ht="20.1" customHeight="1"/>
    <row r="324" ht="20.1" customHeight="1"/>
    <row r="325" ht="20.1" customHeight="1"/>
    <row r="326" ht="20.1" customHeight="1"/>
    <row r="327" ht="20.1" customHeight="1"/>
    <row r="328" ht="20.1" customHeight="1"/>
    <row r="329" ht="20.1" customHeight="1"/>
    <row r="330" ht="20.1" customHeight="1"/>
    <row r="331" ht="20.1" customHeight="1"/>
    <row r="332" ht="20.1" customHeight="1"/>
    <row r="333" ht="20.1" customHeight="1"/>
    <row r="334" ht="20.1" customHeight="1"/>
    <row r="335" ht="20.1" customHeight="1"/>
    <row r="336" ht="20.1" customHeight="1"/>
    <row r="337" ht="20.1" customHeight="1"/>
    <row r="338" ht="20.1" customHeight="1"/>
    <row r="339" ht="20.1" customHeight="1"/>
    <row r="340" ht="20.1" customHeight="1"/>
    <row r="341" ht="20.1" customHeight="1"/>
    <row r="342" ht="20.1" customHeight="1"/>
  </sheetData>
  <mergeCells count="4">
    <mergeCell ref="A2:G2"/>
    <mergeCell ref="F3:G3"/>
    <mergeCell ref="A4:B4"/>
    <mergeCell ref="C4:G4"/>
  </mergeCells>
  <printOptions horizontalCentered="1"/>
  <pageMargins left="0.354166666666667" right="0.354166666666667" top="0.590277777777778" bottom="0.590277777777778" header="0.511805555555556" footer="0.511805555555556"/>
  <pageSetup paperSize="9" scale="8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8"/>
  <sheetViews>
    <sheetView tabSelected="1" workbookViewId="0">
      <selection activeCell="B8" sqref="B8"/>
    </sheetView>
  </sheetViews>
  <sheetFormatPr defaultColWidth="9" defaultRowHeight="14.25" outlineLevelCol="3"/>
  <cols>
    <col min="1" max="1" width="50.75" style="90" customWidth="1"/>
    <col min="2" max="2" width="13.75" style="90" customWidth="1"/>
    <col min="3" max="3" width="50.75" style="90" customWidth="1"/>
    <col min="4" max="4" width="13.75" style="90" customWidth="1"/>
    <col min="5" max="16384" width="9" style="90"/>
  </cols>
  <sheetData>
    <row r="1" ht="18" customHeight="1" spans="1:1">
      <c r="A1" s="90" t="s">
        <v>2747</v>
      </c>
    </row>
    <row r="2" s="89" customFormat="1" ht="20.25" spans="1:4">
      <c r="A2" s="91" t="s">
        <v>2748</v>
      </c>
      <c r="B2" s="91"/>
      <c r="C2" s="91"/>
      <c r="D2" s="91"/>
    </row>
    <row r="3" ht="20.25" customHeight="1" spans="1:4">
      <c r="A3" s="89"/>
      <c r="D3" s="92" t="s">
        <v>2</v>
      </c>
    </row>
    <row r="4" ht="18" customHeight="1" spans="1:4">
      <c r="A4" s="93" t="s">
        <v>2749</v>
      </c>
      <c r="B4" s="93"/>
      <c r="C4" s="93" t="s">
        <v>2750</v>
      </c>
      <c r="D4" s="93"/>
    </row>
    <row r="5" ht="18" customHeight="1" spans="1:4">
      <c r="A5" s="94" t="s">
        <v>2751</v>
      </c>
      <c r="B5" s="95" t="s">
        <v>2752</v>
      </c>
      <c r="C5" s="94" t="s">
        <v>2751</v>
      </c>
      <c r="D5" s="95" t="s">
        <v>2752</v>
      </c>
    </row>
    <row r="6" ht="18" customHeight="1" spans="1:4">
      <c r="A6" s="96" t="s">
        <v>2753</v>
      </c>
      <c r="B6" s="97">
        <f>SUM(B7:B8)</f>
        <v>40</v>
      </c>
      <c r="C6" s="98" t="s">
        <v>2754</v>
      </c>
      <c r="D6" s="97">
        <f>SUM(D7,D12,D13,D14,D18)</f>
        <v>40</v>
      </c>
    </row>
    <row r="7" ht="18" customHeight="1" spans="1:4">
      <c r="A7" s="99" t="s">
        <v>2755</v>
      </c>
      <c r="B7" s="97"/>
      <c r="C7" s="100" t="s">
        <v>2756</v>
      </c>
      <c r="D7" s="97">
        <f>SUM(D8:D11)</f>
        <v>0</v>
      </c>
    </row>
    <row r="8" ht="18" customHeight="1" spans="1:4">
      <c r="A8" s="99" t="s">
        <v>2757</v>
      </c>
      <c r="B8" s="97">
        <v>40</v>
      </c>
      <c r="C8" s="100" t="s">
        <v>2758</v>
      </c>
      <c r="D8" s="97"/>
    </row>
    <row r="9" ht="18" customHeight="1" spans="1:4">
      <c r="A9" s="96" t="s">
        <v>2759</v>
      </c>
      <c r="B9" s="97">
        <f>SUM(B10:B13)</f>
        <v>0</v>
      </c>
      <c r="C9" s="90" t="s">
        <v>2760</v>
      </c>
      <c r="D9" s="97"/>
    </row>
    <row r="10" ht="18" customHeight="1" spans="1:4">
      <c r="A10" s="99" t="s">
        <v>2761</v>
      </c>
      <c r="B10" s="97"/>
      <c r="C10" s="100" t="s">
        <v>2762</v>
      </c>
      <c r="D10" s="97"/>
    </row>
    <row r="11" ht="18" customHeight="1" spans="1:4">
      <c r="A11" s="99" t="s">
        <v>2763</v>
      </c>
      <c r="B11" s="97"/>
      <c r="C11" s="100" t="s">
        <v>2764</v>
      </c>
      <c r="D11" s="97"/>
    </row>
    <row r="12" ht="18" customHeight="1" spans="1:4">
      <c r="A12" s="101" t="s">
        <v>2765</v>
      </c>
      <c r="B12" s="97"/>
      <c r="C12" s="100" t="s">
        <v>2766</v>
      </c>
      <c r="D12" s="97"/>
    </row>
    <row r="13" ht="18" customHeight="1" spans="1:4">
      <c r="A13" s="99" t="s">
        <v>2767</v>
      </c>
      <c r="B13" s="97"/>
      <c r="C13" s="100" t="s">
        <v>2768</v>
      </c>
      <c r="D13" s="97"/>
    </row>
    <row r="14" ht="18" customHeight="1" spans="1:4">
      <c r="A14" s="96" t="s">
        <v>2769</v>
      </c>
      <c r="B14" s="97">
        <f>SUM(B15:B18)</f>
        <v>0</v>
      </c>
      <c r="C14" s="100" t="s">
        <v>2770</v>
      </c>
      <c r="D14" s="97">
        <f>SUM(D15:D15)</f>
        <v>40</v>
      </c>
    </row>
    <row r="15" ht="18" customHeight="1" spans="1:4">
      <c r="A15" s="99" t="s">
        <v>2771</v>
      </c>
      <c r="B15" s="97"/>
      <c r="C15" s="100" t="s">
        <v>2772</v>
      </c>
      <c r="D15" s="97">
        <v>40</v>
      </c>
    </row>
    <row r="16" ht="18" customHeight="1" spans="1:4">
      <c r="A16" s="99" t="s">
        <v>2773</v>
      </c>
      <c r="B16" s="97"/>
      <c r="C16" s="102"/>
      <c r="D16" s="97"/>
    </row>
    <row r="17" ht="18" customHeight="1" spans="1:4">
      <c r="A17" s="101" t="s">
        <v>2774</v>
      </c>
      <c r="B17" s="97"/>
      <c r="C17" s="102"/>
      <c r="D17" s="97"/>
    </row>
    <row r="18" ht="18" customHeight="1" spans="1:4">
      <c r="A18" s="99" t="s">
        <v>2775</v>
      </c>
      <c r="B18" s="97"/>
      <c r="C18" s="102"/>
      <c r="D18" s="97"/>
    </row>
    <row r="19" ht="18" customHeight="1" spans="1:4">
      <c r="A19" s="96" t="s">
        <v>2776</v>
      </c>
      <c r="B19" s="97">
        <f>SUM(B20:B22)</f>
        <v>0</v>
      </c>
      <c r="C19" s="100"/>
      <c r="D19" s="103"/>
    </row>
    <row r="20" ht="18" customHeight="1" spans="1:4">
      <c r="A20" s="101" t="s">
        <v>2777</v>
      </c>
      <c r="B20" s="97"/>
      <c r="C20" s="104"/>
      <c r="D20" s="103"/>
    </row>
    <row r="21" ht="18" customHeight="1" spans="1:4">
      <c r="A21" s="101" t="s">
        <v>2778</v>
      </c>
      <c r="B21" s="97"/>
      <c r="C21" s="105"/>
      <c r="D21" s="103"/>
    </row>
    <row r="22" ht="18" customHeight="1" spans="1:4">
      <c r="A22" s="101" t="s">
        <v>2779</v>
      </c>
      <c r="B22" s="97"/>
      <c r="C22" s="86" t="s">
        <v>2780</v>
      </c>
      <c r="D22" s="106">
        <f>SUM(D6)</f>
        <v>40</v>
      </c>
    </row>
    <row r="23" ht="18" customHeight="1" spans="1:4">
      <c r="A23" s="96" t="s">
        <v>2781</v>
      </c>
      <c r="B23" s="97">
        <f>SUM(B24)</f>
        <v>0</v>
      </c>
      <c r="C23" s="105"/>
      <c r="D23" s="103"/>
    </row>
    <row r="24" ht="18" customHeight="1" spans="1:4">
      <c r="A24" s="101" t="s">
        <v>2782</v>
      </c>
      <c r="B24" s="97"/>
      <c r="C24" s="107"/>
      <c r="D24" s="97"/>
    </row>
    <row r="25" ht="18" customHeight="1" spans="1:4">
      <c r="A25" s="86" t="s">
        <v>2783</v>
      </c>
      <c r="B25" s="106">
        <f>SUM(B6,B9,B14,B19,B23)</f>
        <v>40</v>
      </c>
      <c r="C25" s="86" t="s">
        <v>2784</v>
      </c>
      <c r="D25" s="106"/>
    </row>
    <row r="26" ht="18" customHeight="1" spans="1:4">
      <c r="A26" s="86" t="s">
        <v>2785</v>
      </c>
      <c r="B26" s="85"/>
      <c r="C26" s="86" t="s">
        <v>2786</v>
      </c>
      <c r="D26" s="85"/>
    </row>
    <row r="27" ht="18" customHeight="1" spans="1:4">
      <c r="A27" s="108"/>
      <c r="B27" s="85"/>
      <c r="C27" s="86" t="s">
        <v>2454</v>
      </c>
      <c r="D27" s="97">
        <f>SUM(D28)</f>
        <v>0</v>
      </c>
    </row>
    <row r="28" ht="18" customHeight="1" spans="1:4">
      <c r="A28" s="86"/>
      <c r="B28" s="85"/>
      <c r="C28" s="109" t="s">
        <v>2787</v>
      </c>
      <c r="D28" s="97"/>
    </row>
    <row r="29" ht="18" customHeight="1" spans="1:4">
      <c r="A29" s="110" t="s">
        <v>2788</v>
      </c>
      <c r="B29" s="111">
        <f>SUM(B25,B26)</f>
        <v>40</v>
      </c>
      <c r="C29" s="110" t="s">
        <v>2789</v>
      </c>
      <c r="D29" s="111">
        <f>SUM(D22,D25,D26,D27)</f>
        <v>40</v>
      </c>
    </row>
    <row r="30" ht="20.1" customHeight="1"/>
    <row r="31" ht="20.1" customHeight="1"/>
    <row r="32" ht="20.1" customHeight="1"/>
    <row r="33" ht="20.1" customHeight="1"/>
    <row r="34" ht="20.1" customHeight="1"/>
    <row r="35" ht="20.1" customHeight="1"/>
    <row r="36" ht="20.1" customHeight="1"/>
    <row r="37" ht="20.1" customHeight="1"/>
    <row r="38" ht="20.1" customHeight="1"/>
    <row r="39" ht="20.1" customHeight="1"/>
    <row r="40" ht="20.1" customHeight="1"/>
    <row r="41" ht="20.1" customHeight="1"/>
    <row r="42" ht="20.1" customHeight="1"/>
    <row r="43" ht="20.1" customHeight="1"/>
    <row r="44" ht="20.1" customHeight="1"/>
    <row r="45" ht="20.1" customHeight="1"/>
    <row r="46" ht="20.1" customHeight="1"/>
    <row r="47" ht="20.1" customHeight="1"/>
    <row r="48" ht="20.1" customHeight="1"/>
  </sheetData>
  <mergeCells count="3">
    <mergeCell ref="A2:D2"/>
    <mergeCell ref="A4:B4"/>
    <mergeCell ref="C4:D4"/>
  </mergeCells>
  <printOptions horizontalCentered="1" verticalCentered="1"/>
  <pageMargins left="0.708661417322835" right="0.708661417322835" top="0.748031496062992" bottom="0.354330708661417" header="0.31496062992126" footer="0.31496062992126"/>
  <pageSetup paperSize="9" scale="9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"/>
  <sheetViews>
    <sheetView workbookViewId="0">
      <selection activeCell="B24" sqref="B24"/>
    </sheetView>
  </sheetViews>
  <sheetFormatPr defaultColWidth="9" defaultRowHeight="14.25" outlineLevelCol="3"/>
  <cols>
    <col min="1" max="1" width="47.75" style="71" customWidth="1"/>
    <col min="2" max="2" width="17" style="71" customWidth="1"/>
    <col min="3" max="3" width="43.125" style="71" customWidth="1"/>
    <col min="4" max="4" width="13.75" style="71" customWidth="1"/>
    <col min="5" max="16384" width="9" style="71"/>
  </cols>
  <sheetData>
    <row r="1" ht="21" customHeight="1" spans="1:4">
      <c r="A1" s="72" t="s">
        <v>2790</v>
      </c>
      <c r="B1" s="73"/>
      <c r="C1" s="73"/>
      <c r="D1" s="73"/>
    </row>
    <row r="2" ht="26.45" customHeight="1" spans="1:4">
      <c r="A2" s="74" t="s">
        <v>2791</v>
      </c>
      <c r="B2" s="74"/>
      <c r="C2" s="74"/>
      <c r="D2" s="74"/>
    </row>
    <row r="3" ht="19.9" customHeight="1" spans="1:4">
      <c r="A3" s="75" t="s">
        <v>2</v>
      </c>
      <c r="B3" s="75"/>
      <c r="C3" s="75"/>
      <c r="D3" s="75"/>
    </row>
    <row r="4" ht="19.9" customHeight="1" spans="1:4">
      <c r="A4" s="76" t="s">
        <v>2792</v>
      </c>
      <c r="B4" s="77"/>
      <c r="C4" s="78" t="s">
        <v>2793</v>
      </c>
      <c r="D4" s="78"/>
    </row>
    <row r="5" s="70" customFormat="1" ht="19.9" customHeight="1" spans="1:4">
      <c r="A5" s="79" t="s">
        <v>3</v>
      </c>
      <c r="B5" s="80" t="s">
        <v>5</v>
      </c>
      <c r="C5" s="79" t="s">
        <v>3</v>
      </c>
      <c r="D5" s="80" t="s">
        <v>5</v>
      </c>
    </row>
    <row r="6" ht="19.9" customHeight="1" spans="1:4">
      <c r="A6" s="81" t="s">
        <v>2794</v>
      </c>
      <c r="B6" s="82">
        <v>233</v>
      </c>
      <c r="C6" s="81" t="s">
        <v>2795</v>
      </c>
      <c r="D6" s="82">
        <v>685</v>
      </c>
    </row>
    <row r="7" ht="19.9" customHeight="1" spans="1:4">
      <c r="A7" s="81" t="s">
        <v>2796</v>
      </c>
      <c r="B7" s="82">
        <f>B8+B9</f>
        <v>720</v>
      </c>
      <c r="C7" s="81" t="s">
        <v>2797</v>
      </c>
      <c r="D7" s="82">
        <v>85</v>
      </c>
    </row>
    <row r="8" ht="19.9" customHeight="1" spans="1:4">
      <c r="A8" s="83" t="s">
        <v>2798</v>
      </c>
      <c r="B8" s="82">
        <v>685</v>
      </c>
      <c r="C8" s="81" t="s">
        <v>2799</v>
      </c>
      <c r="D8" s="82"/>
    </row>
    <row r="9" ht="19.9" customHeight="1" spans="1:4">
      <c r="A9" s="83" t="s">
        <v>2800</v>
      </c>
      <c r="B9" s="82">
        <v>35</v>
      </c>
      <c r="C9" s="81" t="s">
        <v>2801</v>
      </c>
      <c r="D9" s="82">
        <v>1</v>
      </c>
    </row>
    <row r="10" ht="19.9" customHeight="1" spans="1:4">
      <c r="A10" s="81" t="s">
        <v>2802</v>
      </c>
      <c r="B10" s="82">
        <v>3</v>
      </c>
      <c r="C10" s="81" t="s">
        <v>2803</v>
      </c>
      <c r="D10" s="82"/>
    </row>
    <row r="11" ht="19.9" customHeight="1" spans="1:4">
      <c r="A11" s="81" t="s">
        <v>2804</v>
      </c>
      <c r="B11" s="82">
        <v>31</v>
      </c>
      <c r="C11" s="81"/>
      <c r="D11" s="82"/>
    </row>
    <row r="12" ht="19.9" customHeight="1" spans="1:4">
      <c r="A12" s="81" t="s">
        <v>2805</v>
      </c>
      <c r="B12" s="82"/>
      <c r="C12" s="81" t="s">
        <v>2806</v>
      </c>
      <c r="D12" s="82">
        <f>D6+D7+D8+D9+D10+D11</f>
        <v>771</v>
      </c>
    </row>
    <row r="13" ht="19.9" customHeight="1" spans="1:4">
      <c r="A13" s="84" t="s">
        <v>2807</v>
      </c>
      <c r="B13" s="85">
        <f>B6+B7+B10+B11+B12</f>
        <v>987</v>
      </c>
      <c r="C13" s="86" t="s">
        <v>2808</v>
      </c>
      <c r="D13" s="85">
        <f>B13-D12</f>
        <v>216</v>
      </c>
    </row>
    <row r="14" ht="19.9" customHeight="1" spans="1:4">
      <c r="A14" s="84" t="s">
        <v>2809</v>
      </c>
      <c r="B14" s="87">
        <v>2152</v>
      </c>
      <c r="C14" s="84" t="s">
        <v>2810</v>
      </c>
      <c r="D14" s="85">
        <f>B14+D13</f>
        <v>2368</v>
      </c>
    </row>
    <row r="15" ht="19.9" customHeight="1" spans="1:4">
      <c r="A15" s="88" t="s">
        <v>2811</v>
      </c>
      <c r="B15" s="85">
        <f>B13+B14</f>
        <v>3139</v>
      </c>
      <c r="C15" s="88" t="s">
        <v>2812</v>
      </c>
      <c r="D15" s="85">
        <f>D12+D14</f>
        <v>3139</v>
      </c>
    </row>
  </sheetData>
  <mergeCells count="4">
    <mergeCell ref="A2:D2"/>
    <mergeCell ref="A3:D3"/>
    <mergeCell ref="A4:B4"/>
    <mergeCell ref="C4:D4"/>
  </mergeCells>
  <printOptions horizontalCentered="1"/>
  <pageMargins left="0.747916666666667" right="0.747916666666667" top="0.590277777777778" bottom="0.590277777777778" header="0.511805555555556" footer="0.511805555555556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0"/>
  <sheetViews>
    <sheetView workbookViewId="0">
      <selection activeCell="D15" sqref="D15"/>
    </sheetView>
  </sheetViews>
  <sheetFormatPr defaultColWidth="9" defaultRowHeight="12" outlineLevelCol="6"/>
  <cols>
    <col min="1" max="1" width="59.25" style="2" customWidth="1"/>
    <col min="2" max="2" width="34.625" style="2" customWidth="1"/>
    <col min="3" max="3" width="9.125" style="2" customWidth="1"/>
    <col min="4" max="4" width="38.25" style="2" customWidth="1"/>
    <col min="5" max="5" width="18.625" style="57" customWidth="1"/>
    <col min="6" max="6" width="24.5" style="57" customWidth="1"/>
    <col min="7" max="7" width="11.5" style="2" customWidth="1"/>
    <col min="8" max="12" width="5.875" style="2" customWidth="1"/>
    <col min="13" max="13" width="4.625" style="2" customWidth="1"/>
    <col min="14" max="14" width="6.875" style="2" customWidth="1"/>
    <col min="15" max="16384" width="9" style="2"/>
  </cols>
  <sheetData>
    <row r="1" ht="26.25" customHeight="1" spans="1:1">
      <c r="A1" s="1" t="s">
        <v>2813</v>
      </c>
    </row>
    <row r="2" ht="22.5" spans="1:7">
      <c r="A2" s="58" t="s">
        <v>2814</v>
      </c>
      <c r="B2" s="58"/>
      <c r="C2" s="59"/>
      <c r="D2" s="59"/>
      <c r="E2" s="59"/>
      <c r="F2" s="59"/>
      <c r="G2" s="59"/>
    </row>
    <row r="3" ht="14.25" customHeight="1" spans="1:2">
      <c r="A3" s="60"/>
      <c r="B3" s="61" t="s">
        <v>2</v>
      </c>
    </row>
    <row r="4" ht="15" customHeight="1" spans="1:2">
      <c r="A4" s="62" t="s">
        <v>2815</v>
      </c>
      <c r="B4" s="62" t="s">
        <v>5</v>
      </c>
    </row>
    <row r="5" ht="15" customHeight="1" spans="1:2">
      <c r="A5" s="63" t="s">
        <v>2816</v>
      </c>
      <c r="B5" s="64">
        <f>SUM(B6,B13,B49)</f>
        <v>19713</v>
      </c>
    </row>
    <row r="6" ht="15" customHeight="1" spans="1:2">
      <c r="A6" s="63" t="s">
        <v>2817</v>
      </c>
      <c r="B6" s="64">
        <f>SUM(B7:B12)</f>
        <v>-783</v>
      </c>
    </row>
    <row r="7" ht="15" customHeight="1" spans="1:2">
      <c r="A7" s="65" t="s">
        <v>2818</v>
      </c>
      <c r="B7" s="64">
        <v>-271</v>
      </c>
    </row>
    <row r="8" ht="15" customHeight="1" spans="1:2">
      <c r="A8" s="65" t="s">
        <v>2819</v>
      </c>
      <c r="B8" s="64">
        <v>122</v>
      </c>
    </row>
    <row r="9" ht="15" customHeight="1" spans="1:2">
      <c r="A9" s="65" t="s">
        <v>2820</v>
      </c>
      <c r="B9" s="64">
        <v>308</v>
      </c>
    </row>
    <row r="10" ht="15" customHeight="1" spans="1:2">
      <c r="A10" s="65" t="s">
        <v>2821</v>
      </c>
      <c r="B10" s="64"/>
    </row>
    <row r="11" ht="15" customHeight="1" spans="1:2">
      <c r="A11" s="65" t="s">
        <v>2822</v>
      </c>
      <c r="B11" s="64">
        <v>-1015</v>
      </c>
    </row>
    <row r="12" ht="15" customHeight="1" spans="1:2">
      <c r="A12" s="65" t="s">
        <v>2823</v>
      </c>
      <c r="B12" s="64">
        <v>73</v>
      </c>
    </row>
    <row r="13" ht="15" customHeight="1" spans="1:2">
      <c r="A13" s="63" t="s">
        <v>2824</v>
      </c>
      <c r="B13" s="64">
        <f>SUM(B14:B48)</f>
        <v>20496</v>
      </c>
    </row>
    <row r="14" ht="15" customHeight="1" spans="1:2">
      <c r="A14" s="65" t="s">
        <v>2825</v>
      </c>
      <c r="B14" s="66"/>
    </row>
    <row r="15" ht="15" customHeight="1" spans="1:2">
      <c r="A15" s="65" t="s">
        <v>2826</v>
      </c>
      <c r="B15" s="66">
        <v>10045</v>
      </c>
    </row>
    <row r="16" ht="15" customHeight="1" spans="1:2">
      <c r="A16" s="65" t="s">
        <v>2827</v>
      </c>
      <c r="B16" s="66">
        <v>2243</v>
      </c>
    </row>
    <row r="17" ht="15" customHeight="1" spans="1:2">
      <c r="A17" s="65" t="s">
        <v>2828</v>
      </c>
      <c r="B17" s="66">
        <v>8043</v>
      </c>
    </row>
    <row r="18" ht="15" customHeight="1" spans="1:2">
      <c r="A18" s="65" t="s">
        <v>2829</v>
      </c>
      <c r="B18" s="67"/>
    </row>
    <row r="19" ht="15" customHeight="1" spans="1:2">
      <c r="A19" s="65" t="s">
        <v>2830</v>
      </c>
      <c r="B19" s="67"/>
    </row>
    <row r="20" ht="15" customHeight="1" spans="1:2">
      <c r="A20" s="65" t="s">
        <v>2831</v>
      </c>
      <c r="B20" s="67"/>
    </row>
    <row r="21" ht="15" customHeight="1" spans="1:2">
      <c r="A21" s="65" t="s">
        <v>2832</v>
      </c>
      <c r="B21" s="66">
        <v>165</v>
      </c>
    </row>
    <row r="22" ht="15" customHeight="1" spans="1:2">
      <c r="A22" s="65" t="s">
        <v>2833</v>
      </c>
      <c r="B22" s="66"/>
    </row>
    <row r="23" ht="15" customHeight="1" spans="1:2">
      <c r="A23" s="65" t="s">
        <v>2834</v>
      </c>
      <c r="B23" s="67"/>
    </row>
    <row r="24" ht="15" customHeight="1" spans="1:2">
      <c r="A24" s="65" t="s">
        <v>2835</v>
      </c>
      <c r="B24" s="67"/>
    </row>
    <row r="25" ht="15" customHeight="1" spans="1:2">
      <c r="A25" s="65" t="s">
        <v>2836</v>
      </c>
      <c r="B25" s="67"/>
    </row>
    <row r="26" ht="15" customHeight="1" spans="1:2">
      <c r="A26" s="65" t="s">
        <v>2837</v>
      </c>
      <c r="B26" s="67"/>
    </row>
    <row r="27" ht="15" customHeight="1" spans="1:2">
      <c r="A27" s="68" t="s">
        <v>2838</v>
      </c>
      <c r="B27" s="67"/>
    </row>
    <row r="28" ht="15" customHeight="1" spans="1:2">
      <c r="A28" s="68" t="s">
        <v>2839</v>
      </c>
      <c r="B28" s="67"/>
    </row>
    <row r="29" ht="15" customHeight="1" spans="1:2">
      <c r="A29" s="68" t="s">
        <v>2840</v>
      </c>
      <c r="B29" s="67"/>
    </row>
    <row r="30" ht="15" customHeight="1" spans="1:2">
      <c r="A30" s="68" t="s">
        <v>2841</v>
      </c>
      <c r="B30" s="67"/>
    </row>
    <row r="31" ht="15" customHeight="1" spans="1:2">
      <c r="A31" s="68" t="s">
        <v>2842</v>
      </c>
      <c r="B31" s="67"/>
    </row>
    <row r="32" ht="15" customHeight="1" spans="1:2">
      <c r="A32" s="68" t="s">
        <v>2843</v>
      </c>
      <c r="B32" s="67"/>
    </row>
    <row r="33" ht="15" customHeight="1" spans="1:2">
      <c r="A33" s="68" t="s">
        <v>2844</v>
      </c>
      <c r="B33" s="67"/>
    </row>
    <row r="34" ht="15" customHeight="1" spans="1:2">
      <c r="A34" s="68" t="s">
        <v>2845</v>
      </c>
      <c r="B34" s="67"/>
    </row>
    <row r="35" ht="15" customHeight="1" spans="1:2">
      <c r="A35" s="68" t="s">
        <v>2846</v>
      </c>
      <c r="B35" s="67"/>
    </row>
    <row r="36" ht="15" customHeight="1" spans="1:2">
      <c r="A36" s="68" t="s">
        <v>2847</v>
      </c>
      <c r="B36" s="67"/>
    </row>
    <row r="37" ht="15" customHeight="1" spans="1:2">
      <c r="A37" s="68" t="s">
        <v>2848</v>
      </c>
      <c r="B37" s="67"/>
    </row>
    <row r="38" ht="15" customHeight="1" spans="1:2">
      <c r="A38" s="68" t="s">
        <v>2849</v>
      </c>
      <c r="B38" s="67"/>
    </row>
    <row r="39" ht="15" customHeight="1" spans="1:2">
      <c r="A39" s="68" t="s">
        <v>2850</v>
      </c>
      <c r="B39" s="67"/>
    </row>
    <row r="40" ht="15" customHeight="1" spans="1:2">
      <c r="A40" s="68" t="s">
        <v>2851</v>
      </c>
      <c r="B40" s="67"/>
    </row>
    <row r="41" ht="15" customHeight="1" spans="1:2">
      <c r="A41" s="68" t="s">
        <v>2852</v>
      </c>
      <c r="B41" s="67"/>
    </row>
    <row r="42" ht="15" customHeight="1" spans="1:2">
      <c r="A42" s="68" t="s">
        <v>2853</v>
      </c>
      <c r="B42" s="67"/>
    </row>
    <row r="43" ht="15" customHeight="1" spans="1:2">
      <c r="A43" s="68" t="s">
        <v>2854</v>
      </c>
      <c r="B43" s="67"/>
    </row>
    <row r="44" ht="15" customHeight="1" spans="1:2">
      <c r="A44" s="68" t="s">
        <v>2855</v>
      </c>
      <c r="B44" s="67"/>
    </row>
    <row r="45" ht="15" customHeight="1" spans="1:2">
      <c r="A45" s="68" t="s">
        <v>2856</v>
      </c>
      <c r="B45" s="67"/>
    </row>
    <row r="46" ht="15" customHeight="1" spans="1:2">
      <c r="A46" s="68" t="s">
        <v>2857</v>
      </c>
      <c r="B46" s="67"/>
    </row>
    <row r="47" ht="15" customHeight="1" spans="1:2">
      <c r="A47" s="68" t="s">
        <v>2858</v>
      </c>
      <c r="B47" s="67"/>
    </row>
    <row r="48" ht="15" customHeight="1" spans="1:2">
      <c r="A48" s="65" t="s">
        <v>2859</v>
      </c>
      <c r="B48" s="67"/>
    </row>
    <row r="49" ht="15" customHeight="1" spans="1:2">
      <c r="A49" s="63" t="s">
        <v>2860</v>
      </c>
      <c r="B49" s="64">
        <f>SUM(B50:B70)</f>
        <v>0</v>
      </c>
    </row>
    <row r="50" ht="15" customHeight="1" spans="1:2">
      <c r="A50" s="65" t="s">
        <v>2030</v>
      </c>
      <c r="B50" s="69"/>
    </row>
    <row r="51" ht="15" customHeight="1" spans="1:2">
      <c r="A51" s="65" t="s">
        <v>2861</v>
      </c>
      <c r="B51" s="69"/>
    </row>
    <row r="52" ht="15" customHeight="1" spans="1:2">
      <c r="A52" s="65" t="s">
        <v>2862</v>
      </c>
      <c r="B52" s="69"/>
    </row>
    <row r="53" ht="15" customHeight="1" spans="1:2">
      <c r="A53" s="65" t="s">
        <v>2863</v>
      </c>
      <c r="B53" s="69"/>
    </row>
    <row r="54" ht="15" customHeight="1" spans="1:2">
      <c r="A54" s="65" t="s">
        <v>2032</v>
      </c>
      <c r="B54" s="69"/>
    </row>
    <row r="55" ht="15" customHeight="1" spans="1:2">
      <c r="A55" s="65" t="s">
        <v>2864</v>
      </c>
      <c r="B55" s="69"/>
    </row>
    <row r="56" ht="15" customHeight="1" spans="1:2">
      <c r="A56" s="65" t="s">
        <v>2865</v>
      </c>
      <c r="B56" s="69"/>
    </row>
    <row r="57" ht="15" customHeight="1" spans="1:2">
      <c r="A57" s="65" t="s">
        <v>2866</v>
      </c>
      <c r="B57" s="69"/>
    </row>
    <row r="58" ht="15" customHeight="1" spans="1:2">
      <c r="A58" s="65" t="s">
        <v>2867</v>
      </c>
      <c r="B58" s="69"/>
    </row>
    <row r="59" ht="15" customHeight="1" spans="1:2">
      <c r="A59" s="65" t="s">
        <v>2038</v>
      </c>
      <c r="B59" s="69"/>
    </row>
    <row r="60" ht="15" customHeight="1" spans="1:2">
      <c r="A60" s="65" t="s">
        <v>2868</v>
      </c>
      <c r="B60" s="69"/>
    </row>
    <row r="61" ht="15" customHeight="1" spans="1:2">
      <c r="A61" s="65" t="s">
        <v>2869</v>
      </c>
      <c r="B61" s="69"/>
    </row>
    <row r="62" ht="15" customHeight="1" spans="1:2">
      <c r="A62" s="65" t="s">
        <v>2042</v>
      </c>
      <c r="B62" s="69"/>
    </row>
    <row r="63" ht="15" customHeight="1" spans="1:2">
      <c r="A63" s="65" t="s">
        <v>2870</v>
      </c>
      <c r="B63" s="69"/>
    </row>
    <row r="64" ht="15" customHeight="1" spans="1:2">
      <c r="A64" s="65" t="s">
        <v>2871</v>
      </c>
      <c r="B64" s="69"/>
    </row>
    <row r="65" ht="15" customHeight="1" spans="1:2">
      <c r="A65" s="65" t="s">
        <v>2872</v>
      </c>
      <c r="B65" s="69"/>
    </row>
    <row r="66" ht="15" customHeight="1" spans="1:2">
      <c r="A66" s="65" t="s">
        <v>2873</v>
      </c>
      <c r="B66" s="69"/>
    </row>
    <row r="67" ht="15" customHeight="1" spans="1:2">
      <c r="A67" s="65" t="s">
        <v>2044</v>
      </c>
      <c r="B67" s="64"/>
    </row>
    <row r="68" ht="15" customHeight="1" spans="1:2">
      <c r="A68" s="65" t="s">
        <v>2874</v>
      </c>
      <c r="B68" s="64"/>
    </row>
    <row r="69" ht="15" customHeight="1" spans="1:2">
      <c r="A69" s="65" t="s">
        <v>2875</v>
      </c>
      <c r="B69" s="64"/>
    </row>
    <row r="70" ht="15" customHeight="1" spans="1:2">
      <c r="A70" s="65" t="s">
        <v>36</v>
      </c>
      <c r="B70" s="69"/>
    </row>
  </sheetData>
  <mergeCells count="1">
    <mergeCell ref="A2:B2"/>
  </mergeCells>
  <printOptions horizontalCentered="1"/>
  <pageMargins left="0.354166666666667" right="0.354166666666667" top="0.590277777777778" bottom="0.590277777777778" header="0.511805555555556" footer="0.511805555555556"/>
  <pageSetup paperSize="9" scale="95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"/>
  <sheetViews>
    <sheetView workbookViewId="0">
      <selection activeCell="N7" sqref="N7"/>
    </sheetView>
  </sheetViews>
  <sheetFormatPr defaultColWidth="9" defaultRowHeight="14.25"/>
  <cols>
    <col min="1" max="1" width="11.25" customWidth="1"/>
    <col min="2" max="2" width="8" customWidth="1"/>
    <col min="3" max="3" width="8.75" customWidth="1"/>
    <col min="4" max="4" width="15" customWidth="1"/>
    <col min="5" max="5" width="14.625" customWidth="1"/>
    <col min="6" max="6" width="9.125" customWidth="1"/>
    <col min="7" max="7" width="24.75" customWidth="1"/>
    <col min="8" max="8" width="11.25" customWidth="1"/>
    <col min="10" max="10" width="11.875" customWidth="1"/>
  </cols>
  <sheetData>
    <row r="1" spans="1:1">
      <c r="A1" s="40" t="s">
        <v>2876</v>
      </c>
    </row>
    <row r="2" ht="44.1" customHeight="1" spans="1:10">
      <c r="A2" s="41" t="s">
        <v>2877</v>
      </c>
      <c r="B2" s="41"/>
      <c r="C2" s="41"/>
      <c r="D2" s="41"/>
      <c r="E2" s="41"/>
      <c r="F2" s="41"/>
      <c r="G2" s="41"/>
      <c r="H2" s="41"/>
      <c r="I2" s="41"/>
      <c r="J2" s="41"/>
    </row>
    <row r="3" ht="31.5" customHeight="1" spans="1:10">
      <c r="A3" s="42" t="s">
        <v>2878</v>
      </c>
      <c r="B3" s="42" t="s">
        <v>2879</v>
      </c>
      <c r="C3" s="42" t="s">
        <v>2880</v>
      </c>
      <c r="D3" s="42" t="s">
        <v>2881</v>
      </c>
      <c r="E3" s="42" t="s">
        <v>2882</v>
      </c>
      <c r="F3" s="43" t="s">
        <v>2883</v>
      </c>
      <c r="G3" s="42" t="s">
        <v>2884</v>
      </c>
      <c r="H3" s="42" t="s">
        <v>2885</v>
      </c>
      <c r="I3" s="42" t="s">
        <v>2886</v>
      </c>
      <c r="J3" s="43" t="s">
        <v>2887</v>
      </c>
    </row>
    <row r="4" ht="31.5" customHeight="1" spans="1:10">
      <c r="A4" s="44" t="s">
        <v>2888</v>
      </c>
      <c r="B4" s="44" t="s">
        <v>2889</v>
      </c>
      <c r="C4" s="44">
        <v>2050204</v>
      </c>
      <c r="D4" s="44">
        <v>50902</v>
      </c>
      <c r="E4" s="44">
        <v>30308</v>
      </c>
      <c r="F4" s="45" t="s">
        <v>2890</v>
      </c>
      <c r="G4" s="45" t="s">
        <v>2891</v>
      </c>
      <c r="H4" s="46">
        <v>5.33</v>
      </c>
      <c r="I4" s="44">
        <v>2020</v>
      </c>
      <c r="J4" s="45" t="s">
        <v>2892</v>
      </c>
    </row>
    <row r="5" ht="31.5" customHeight="1" spans="1:10">
      <c r="A5" s="44" t="s">
        <v>2888</v>
      </c>
      <c r="B5" s="44" t="s">
        <v>2889</v>
      </c>
      <c r="C5" s="44">
        <v>2050205</v>
      </c>
      <c r="D5" s="44">
        <v>50299</v>
      </c>
      <c r="E5" s="44">
        <v>30299</v>
      </c>
      <c r="F5" s="45" t="s">
        <v>2890</v>
      </c>
      <c r="G5" s="45" t="s">
        <v>2893</v>
      </c>
      <c r="H5" s="46">
        <v>12.4</v>
      </c>
      <c r="I5" s="44">
        <v>2020</v>
      </c>
      <c r="J5" s="45" t="s">
        <v>2894</v>
      </c>
    </row>
    <row r="6" ht="31.5" customHeight="1" spans="1:10">
      <c r="A6" s="44" t="s">
        <v>2895</v>
      </c>
      <c r="B6" s="44" t="s">
        <v>2896</v>
      </c>
      <c r="C6" s="44">
        <v>2082602</v>
      </c>
      <c r="D6" s="44">
        <v>50999</v>
      </c>
      <c r="E6" s="44">
        <v>30399</v>
      </c>
      <c r="F6" s="45" t="s">
        <v>2890</v>
      </c>
      <c r="G6" s="45" t="s">
        <v>2897</v>
      </c>
      <c r="H6" s="46">
        <v>1.51</v>
      </c>
      <c r="I6" s="44">
        <v>2020</v>
      </c>
      <c r="J6" s="45" t="s">
        <v>2894</v>
      </c>
    </row>
    <row r="7" ht="48" customHeight="1" spans="1:10">
      <c r="A7" s="44" t="s">
        <v>2888</v>
      </c>
      <c r="B7" s="44" t="s">
        <v>2898</v>
      </c>
      <c r="C7" s="44">
        <v>2130899</v>
      </c>
      <c r="D7" s="44">
        <v>50299</v>
      </c>
      <c r="E7" s="44">
        <v>30299</v>
      </c>
      <c r="F7" s="45" t="s">
        <v>2890</v>
      </c>
      <c r="G7" s="45" t="s">
        <v>2899</v>
      </c>
      <c r="H7" s="46">
        <v>3.93</v>
      </c>
      <c r="I7" s="44">
        <v>2020</v>
      </c>
      <c r="J7" s="45" t="s">
        <v>2894</v>
      </c>
    </row>
    <row r="8" ht="31.5" customHeight="1" spans="1:10">
      <c r="A8" s="47" t="s">
        <v>2888</v>
      </c>
      <c r="B8" s="47" t="s">
        <v>2898</v>
      </c>
      <c r="C8" s="47">
        <v>2130899</v>
      </c>
      <c r="D8" s="47">
        <v>50299</v>
      </c>
      <c r="E8" s="47">
        <v>30299</v>
      </c>
      <c r="F8" s="48" t="s">
        <v>2890</v>
      </c>
      <c r="G8" s="48" t="s">
        <v>2900</v>
      </c>
      <c r="H8" s="49">
        <v>1.07</v>
      </c>
      <c r="I8" s="47">
        <v>2020</v>
      </c>
      <c r="J8" s="48" t="s">
        <v>2894</v>
      </c>
    </row>
    <row r="9" ht="31.5" customHeight="1" spans="1:10">
      <c r="A9" s="47" t="s">
        <v>2888</v>
      </c>
      <c r="B9" s="47" t="s">
        <v>2898</v>
      </c>
      <c r="C9" s="47">
        <v>2170399</v>
      </c>
      <c r="D9" s="47">
        <v>50299</v>
      </c>
      <c r="E9" s="47">
        <v>30299</v>
      </c>
      <c r="F9" s="48" t="s">
        <v>2890</v>
      </c>
      <c r="G9" s="48" t="s">
        <v>2900</v>
      </c>
      <c r="H9" s="46">
        <v>0.18</v>
      </c>
      <c r="I9" s="44">
        <v>2020</v>
      </c>
      <c r="J9" s="45" t="s">
        <v>2892</v>
      </c>
    </row>
    <row r="10" ht="31.5" customHeight="1" spans="1:10">
      <c r="A10" s="44" t="s">
        <v>2888</v>
      </c>
      <c r="B10" s="44" t="s">
        <v>2898</v>
      </c>
      <c r="C10" s="44">
        <v>2179901</v>
      </c>
      <c r="D10" s="44">
        <v>50299</v>
      </c>
      <c r="E10" s="44">
        <v>30299</v>
      </c>
      <c r="F10" s="45" t="s">
        <v>2890</v>
      </c>
      <c r="G10" s="45" t="s">
        <v>2901</v>
      </c>
      <c r="H10" s="46">
        <v>3.5604</v>
      </c>
      <c r="I10" s="44">
        <v>2020</v>
      </c>
      <c r="J10" s="45" t="s">
        <v>2894</v>
      </c>
    </row>
    <row r="11" ht="31.5" customHeight="1" spans="1:10">
      <c r="A11" s="44" t="s">
        <v>2902</v>
      </c>
      <c r="B11" s="44" t="s">
        <v>2903</v>
      </c>
      <c r="C11" s="50">
        <v>2220401</v>
      </c>
      <c r="D11" s="44">
        <v>50701</v>
      </c>
      <c r="E11" s="44">
        <v>31204</v>
      </c>
      <c r="F11" s="45" t="s">
        <v>2890</v>
      </c>
      <c r="G11" s="45" t="s">
        <v>2904</v>
      </c>
      <c r="H11" s="46">
        <v>1.00125</v>
      </c>
      <c r="I11" s="44">
        <v>2020</v>
      </c>
      <c r="J11" s="45" t="s">
        <v>2892</v>
      </c>
    </row>
    <row r="12" ht="31.5" customHeight="1" spans="1:10">
      <c r="A12" s="51"/>
      <c r="B12" s="51"/>
      <c r="C12" s="51"/>
      <c r="D12" s="51"/>
      <c r="E12" s="51"/>
      <c r="F12" s="52"/>
      <c r="G12" s="52"/>
      <c r="H12" s="51"/>
      <c r="I12" s="51"/>
      <c r="J12" s="52"/>
    </row>
    <row r="13" ht="31.5" customHeight="1" spans="1:10">
      <c r="A13" s="51"/>
      <c r="B13" s="51"/>
      <c r="C13" s="53"/>
      <c r="D13" s="51"/>
      <c r="E13" s="51"/>
      <c r="F13" s="52"/>
      <c r="G13" s="52"/>
      <c r="H13" s="51"/>
      <c r="I13" s="51"/>
      <c r="J13" s="52"/>
    </row>
    <row r="14" ht="31.5" customHeight="1" spans="1:10">
      <c r="A14" s="51"/>
      <c r="B14" s="51"/>
      <c r="C14" s="53"/>
      <c r="D14" s="53"/>
      <c r="E14" s="53"/>
      <c r="F14" s="51"/>
      <c r="G14" s="52"/>
      <c r="H14" s="54"/>
      <c r="I14" s="51"/>
      <c r="J14" s="55"/>
    </row>
    <row r="15" ht="31.5" customHeight="1" spans="1:10">
      <c r="A15" s="51" t="s">
        <v>2905</v>
      </c>
      <c r="B15" s="52"/>
      <c r="C15" s="52"/>
      <c r="D15" s="52"/>
      <c r="E15" s="45"/>
      <c r="F15" s="45"/>
      <c r="G15" s="45"/>
      <c r="H15" s="51">
        <f>SUM(H4:H14)</f>
        <v>28.98165</v>
      </c>
      <c r="I15" s="51"/>
      <c r="J15" s="56"/>
    </row>
  </sheetData>
  <mergeCells count="1">
    <mergeCell ref="A2:J2"/>
  </mergeCells>
  <printOptions horizontalCentered="1" verticalCentered="1"/>
  <pageMargins left="0.78740157480315" right="0.78740157480315" top="0.78740157480315" bottom="0.78740157480315" header="0.511811023622047" footer="0.511811023622047"/>
  <pageSetup paperSize="9" scale="95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workbookViewId="0">
      <selection activeCell="E29" sqref="E29"/>
    </sheetView>
  </sheetViews>
  <sheetFormatPr defaultColWidth="9" defaultRowHeight="14.25" outlineLevelCol="2"/>
  <cols>
    <col min="1" max="1" width="46.75" customWidth="1"/>
    <col min="2" max="2" width="15.625" customWidth="1"/>
    <col min="3" max="3" width="16.375" customWidth="1"/>
  </cols>
  <sheetData>
    <row r="1" spans="1:1">
      <c r="A1" t="s">
        <v>2906</v>
      </c>
    </row>
    <row r="2" ht="42" customHeight="1" spans="1:3">
      <c r="A2" s="26" t="s">
        <v>2907</v>
      </c>
      <c r="B2" s="26"/>
      <c r="C2" s="26"/>
    </row>
    <row r="3" s="25" customFormat="1" ht="24.95" customHeight="1" spans="1:3">
      <c r="A3" s="27" t="s">
        <v>2908</v>
      </c>
      <c r="B3" s="27" t="s">
        <v>2885</v>
      </c>
      <c r="C3" s="27" t="s">
        <v>2886</v>
      </c>
    </row>
    <row r="4" ht="18" customHeight="1" spans="1:3">
      <c r="A4" s="28" t="s">
        <v>2480</v>
      </c>
      <c r="B4" s="29"/>
      <c r="C4" s="30"/>
    </row>
    <row r="5" ht="18" customHeight="1" spans="1:3">
      <c r="A5" s="28" t="s">
        <v>2909</v>
      </c>
      <c r="B5" s="29"/>
      <c r="C5" s="31"/>
    </row>
    <row r="6" ht="18" customHeight="1" spans="1:3">
      <c r="A6" s="28" t="s">
        <v>2910</v>
      </c>
      <c r="B6" s="32"/>
      <c r="C6" s="31"/>
    </row>
    <row r="7" ht="18" customHeight="1" spans="1:3">
      <c r="A7" s="28" t="s">
        <v>2911</v>
      </c>
      <c r="B7" s="29"/>
      <c r="C7" s="33"/>
    </row>
    <row r="8" ht="18" customHeight="1" spans="1:3">
      <c r="A8" s="28" t="s">
        <v>2912</v>
      </c>
      <c r="B8" s="34"/>
      <c r="C8" s="34"/>
    </row>
    <row r="9" ht="18" customHeight="1" spans="1:3">
      <c r="A9" s="28" t="s">
        <v>2913</v>
      </c>
      <c r="B9" s="35"/>
      <c r="C9" s="35"/>
    </row>
    <row r="10" ht="18" customHeight="1" spans="1:3">
      <c r="A10" s="28" t="s">
        <v>2914</v>
      </c>
      <c r="B10" s="35"/>
      <c r="C10" s="35"/>
    </row>
    <row r="11" ht="18" customHeight="1" spans="1:3">
      <c r="A11" s="28" t="s">
        <v>2915</v>
      </c>
      <c r="B11" s="35"/>
      <c r="C11" s="35"/>
    </row>
    <row r="12" ht="18" customHeight="1" spans="1:3">
      <c r="A12" s="28" t="s">
        <v>2916</v>
      </c>
      <c r="B12" s="35"/>
      <c r="C12" s="35"/>
    </row>
    <row r="13" ht="18" customHeight="1" spans="1:3">
      <c r="A13" s="28" t="s">
        <v>2917</v>
      </c>
      <c r="B13" s="35"/>
      <c r="C13" s="35"/>
    </row>
    <row r="14" ht="18" customHeight="1" spans="1:3">
      <c r="A14" s="28" t="s">
        <v>2918</v>
      </c>
      <c r="B14" s="35"/>
      <c r="C14" s="35"/>
    </row>
    <row r="15" ht="18" customHeight="1" spans="1:3">
      <c r="A15" s="28" t="s">
        <v>2919</v>
      </c>
      <c r="B15" s="35"/>
      <c r="C15" s="35"/>
    </row>
    <row r="16" ht="18" customHeight="1" spans="1:3">
      <c r="A16" s="36" t="s">
        <v>2498</v>
      </c>
      <c r="B16" s="35"/>
      <c r="C16" s="35"/>
    </row>
    <row r="17" ht="18" customHeight="1" spans="1:3">
      <c r="A17" s="36" t="s">
        <v>2500</v>
      </c>
      <c r="B17" s="35"/>
      <c r="C17" s="35"/>
    </row>
    <row r="18" ht="18" customHeight="1" spans="1:3">
      <c r="A18" s="36" t="s">
        <v>2502</v>
      </c>
      <c r="B18" s="35"/>
      <c r="C18" s="35"/>
    </row>
    <row r="19" ht="18" customHeight="1" spans="1:3">
      <c r="A19" s="36" t="s">
        <v>2504</v>
      </c>
      <c r="B19" s="37"/>
      <c r="C19" s="38"/>
    </row>
    <row r="20" ht="18" customHeight="1" spans="1:3">
      <c r="A20" s="36" t="s">
        <v>2506</v>
      </c>
      <c r="B20" s="37"/>
      <c r="C20" s="38"/>
    </row>
    <row r="21" ht="18" customHeight="1" spans="1:3">
      <c r="A21" s="28" t="s">
        <v>2920</v>
      </c>
      <c r="B21" s="37"/>
      <c r="C21" s="38"/>
    </row>
    <row r="22" ht="18" customHeight="1" spans="1:3">
      <c r="A22" s="28" t="s">
        <v>2921</v>
      </c>
      <c r="B22" s="37"/>
      <c r="C22" s="38"/>
    </row>
    <row r="23" ht="18" customHeight="1" spans="1:3">
      <c r="A23" s="36" t="s">
        <v>2514</v>
      </c>
      <c r="B23" s="37"/>
      <c r="C23" s="38"/>
    </row>
    <row r="24" ht="18" customHeight="1" spans="1:3">
      <c r="A24" s="36" t="s">
        <v>2516</v>
      </c>
      <c r="B24" s="37"/>
      <c r="C24" s="38"/>
    </row>
    <row r="25" ht="18" customHeight="1" spans="1:3">
      <c r="A25" s="28" t="s">
        <v>2922</v>
      </c>
      <c r="B25" s="37"/>
      <c r="C25" s="38"/>
    </row>
    <row r="26" ht="18" customHeight="1" spans="1:3">
      <c r="A26" s="28" t="s">
        <v>2923</v>
      </c>
      <c r="B26" s="37"/>
      <c r="C26" s="38"/>
    </row>
    <row r="27" ht="18" customHeight="1" spans="1:3">
      <c r="A27" s="28" t="s">
        <v>2924</v>
      </c>
      <c r="B27" s="37"/>
      <c r="C27" s="38"/>
    </row>
    <row r="28" ht="18" customHeight="1" spans="1:3">
      <c r="A28" s="36" t="s">
        <v>2925</v>
      </c>
      <c r="B28" s="37"/>
      <c r="C28" s="38"/>
    </row>
    <row r="29" ht="18" customHeight="1" spans="1:3">
      <c r="A29" s="36" t="s">
        <v>2926</v>
      </c>
      <c r="B29" s="37"/>
      <c r="C29" s="38"/>
    </row>
    <row r="30" ht="18" customHeight="1" spans="1:3">
      <c r="A30" s="36" t="s">
        <v>2927</v>
      </c>
      <c r="B30" s="37"/>
      <c r="C30" s="38"/>
    </row>
    <row r="31" ht="18" customHeight="1" spans="1:3">
      <c r="A31" s="28" t="s">
        <v>2928</v>
      </c>
      <c r="B31" s="37"/>
      <c r="C31" s="38"/>
    </row>
    <row r="32" ht="18" customHeight="1" spans="1:3">
      <c r="A32" s="28" t="s">
        <v>2532</v>
      </c>
      <c r="B32" s="37"/>
      <c r="C32" s="38"/>
    </row>
    <row r="33" ht="18" customHeight="1" spans="1:3">
      <c r="A33" s="28" t="s">
        <v>2534</v>
      </c>
      <c r="B33" s="37"/>
      <c r="C33" s="38"/>
    </row>
    <row r="34" ht="18" customHeight="1" spans="1:3">
      <c r="A34" s="28" t="s">
        <v>2536</v>
      </c>
      <c r="B34" s="37"/>
      <c r="C34" s="38"/>
    </row>
    <row r="35" ht="18" customHeight="1" spans="1:3">
      <c r="A35" s="39" t="s">
        <v>2929</v>
      </c>
      <c r="B35" s="37">
        <f>B4+B5+B6+B7+B8+B9+B10+B11+B12+B13+B14+B15+B21+B22+B23+B24+B25+B26+B27+B28+B29+B30+B31+B32+B33+B34</f>
        <v>0</v>
      </c>
      <c r="C35" s="38"/>
    </row>
  </sheetData>
  <mergeCells count="1">
    <mergeCell ref="A2:C2"/>
  </mergeCells>
  <printOptions horizontalCentered="1" verticalCentered="1"/>
  <pageMargins left="0.748031496062992" right="0.748031496062992" top="0.78740157480315" bottom="0.78740157480315" header="0.511811023622047" footer="0.511811023622047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MC SYSTEM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2021年金口河区一般公共预算收入表</vt:lpstr>
      <vt:lpstr>2021年金口河区一般公共预算支出表</vt:lpstr>
      <vt:lpstr>2021年金口河区一般公共预算收支平衡表</vt:lpstr>
      <vt:lpstr>2021年政府性基金预算收支平衡表</vt:lpstr>
      <vt:lpstr>2021年金口河区国有资本经营预算收支平衡表</vt:lpstr>
      <vt:lpstr>2021年金口河区社会保险基金预算收支平衡表</vt:lpstr>
      <vt:lpstr>提前通知区县2021年转移支付指标统计表</vt:lpstr>
      <vt:lpstr>金口河区2020年一般公共预算结转结余明细表</vt:lpstr>
      <vt:lpstr>金口河区2020年基金结转明细表</vt:lpstr>
      <vt:lpstr>2021年金口河区一般公共预算基本支出预算表</vt:lpstr>
      <vt:lpstr>2021年金口河区三公经费支出预算表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 SYSTEM</dc:creator>
  <cp:lastModifiedBy>Administrator</cp:lastModifiedBy>
  <dcterms:created xsi:type="dcterms:W3CDTF">2006-02-13T05:15:00Z</dcterms:created>
  <cp:lastPrinted>2020-11-09T06:12:00Z</cp:lastPrinted>
  <dcterms:modified xsi:type="dcterms:W3CDTF">2021-02-01T02:52:56Z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</Properties>
</file>