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115" windowHeight="9795" firstSheet="14" activeTab="19"/>
  </bookViews>
  <sheets>
    <sheet name="目录" sheetId="1" r:id="rId1"/>
    <sheet name="1-金口河区一般公共预算收入" sheetId="2" r:id="rId2"/>
    <sheet name="2-金口河区一般公共预算支出" sheetId="3" r:id="rId3"/>
    <sheet name="3-金口河区一般公共预算收支平衡" sheetId="4" r:id="rId4"/>
    <sheet name="4-上级对金口河区转移支付补助" sheetId="5" r:id="rId5"/>
    <sheet name="5-金口河区一般公共预算基本支出" sheetId="6" r:id="rId6"/>
    <sheet name="6-金口河区预算内基本建设" sheetId="7" r:id="rId7"/>
    <sheet name="7-金口河区一般债务余额" sheetId="8" r:id="rId8"/>
    <sheet name="8-金口河区政府性基金收入" sheetId="9" r:id="rId9"/>
    <sheet name="9-金口河区政府性基金支出" sheetId="10" r:id="rId10"/>
    <sheet name="10-金口河区政府性基金收支平衡" sheetId="11" r:id="rId11"/>
    <sheet name="11-上级对金口河区政府性基金补助" sheetId="12" r:id="rId12"/>
    <sheet name="12-金口河区专项债务余额" sheetId="13" r:id="rId13"/>
    <sheet name="13-金口河区国资收入" sheetId="14" r:id="rId14"/>
    <sheet name="14-金口河区国资支出" sheetId="15" r:id="rId15"/>
    <sheet name="15-金口河区国资收支平衡" sheetId="16" r:id="rId16"/>
    <sheet name="16-金口河区社保收入" sheetId="17" r:id="rId17"/>
    <sheet name="17-金口河区社保支出" sheetId="18" r:id="rId18"/>
    <sheet name="18-金口河区社保收支结余" sheetId="19" r:id="rId19"/>
    <sheet name="19-金口河区债务余额汇总" sheetId="20" r:id="rId2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<sst xmlns="http://schemas.openxmlformats.org/spreadsheetml/2006/main" count="2404" uniqueCount="1936">
  <si>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</si>
  <si>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</si>
  <si>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</si>
  <si>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</si>
  <si>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</si>
  <si>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</si>
  <si>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</si>
  <si>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</si>
  <si>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</si>
  <si>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</si>
  <si>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</si>
  <si>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</si>
  <si>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</si>
  <si>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</si>
  <si>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</si>
  <si>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</si>
  <si>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</si>
  <si>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</si>
  <si>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</si>
  <si>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</si>
  <si>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</si>
  <si>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</si>
  <si>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</si>
  <si>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</si>
  <si>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</si>
  <si>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</si>
  <si>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</si>
  <si>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</si>
  <si>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</si>
  <si>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</si>
  <si>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</si>
  <si>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</si>
  <si>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</si>
  <si>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</si>
  <si>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</si>
  <si>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</si>
  <si>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</si>
  <si>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</si>
  <si>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</si>
  <si>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</si>
  <si>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</si>
  <si>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</si>
  <si>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</si>
  <si>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</si>
  <si>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</si>
  <si>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</si>
  <si>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</si>
  <si>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</si>
  <si>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卫生健康支出</t>
  </si>
  <si>
    <t xml:space="preserve">    卫生健康管理事务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</si>
  <si>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</si>
  <si>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</si>
  <si>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</si>
  <si>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</si>
  <si>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</si>
  <si>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</si>
  <si>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</si>
  <si>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>2101506</t>
  </si>
  <si>
    <t>2101550</t>
  </si>
  <si>
    <t>2101599</t>
  </si>
  <si>
    <t>21016</t>
  </si>
  <si>
    <t xml:space="preserve">   老龄卫生健康事务</t>
  </si>
  <si>
    <t>2101601</t>
  </si>
  <si>
    <t xml:space="preserve">      老龄卫生健康事务</t>
  </si>
  <si>
    <t xml:space="preserve">      行政运行</t>
  </si>
  <si>
    <t xml:space="preserve">      医疗保障政策管理</t>
  </si>
  <si>
    <t xml:space="preserve">      医疗保障经办事务</t>
  </si>
  <si>
    <t xml:space="preserve">      事业运行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</si>
  <si>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</si>
  <si>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</si>
  <si>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</si>
  <si>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</si>
  <si>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</si>
  <si>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</si>
  <si>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</si>
  <si>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</si>
  <si>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</si>
  <si>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</si>
  <si>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</si>
  <si>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</si>
  <si>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</si>
  <si>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</si>
  <si>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</si>
  <si>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</si>
  <si>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</si>
  <si>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</si>
  <si>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</si>
  <si>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</si>
  <si>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</si>
  <si>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</si>
  <si>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</si>
  <si>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</si>
  <si>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</si>
  <si>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</si>
  <si>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</si>
  <si>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</si>
  <si>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</si>
  <si>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</si>
  <si>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</si>
  <si>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</si>
  <si>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</si>
  <si>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</si>
  <si>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</si>
  <si>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</si>
  <si>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</si>
  <si>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</si>
  <si>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</si>
  <si>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</si>
  <si>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</si>
  <si>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</si>
  <si>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</si>
  <si>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</si>
  <si>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</si>
  <si>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</si>
  <si>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</si>
  <si>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</si>
  <si>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</si>
  <si>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</si>
  <si>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</si>
  <si>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</si>
  <si>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</si>
  <si>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</si>
  <si>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</si>
  <si>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</si>
  <si>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</si>
  <si>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</si>
  <si>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</si>
  <si>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</si>
  <si>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</si>
  <si>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</si>
  <si>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</si>
  <si>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</si>
  <si>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</si>
  <si>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</si>
  <si>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</si>
  <si>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</si>
  <si>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</si>
  <si>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</si>
  <si>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</si>
  <si>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</si>
  <si>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</si>
  <si>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</si>
  <si>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</si>
  <si>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</si>
  <si>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</si>
  <si>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</si>
  <si>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</si>
  <si>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</si>
  <si>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</si>
  <si>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</si>
  <si>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</si>
  <si>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</si>
  <si>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</si>
  <si>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</si>
  <si>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</si>
  <si>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</si>
  <si>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</si>
  <si>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</si>
  <si>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</si>
  <si>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</si>
  <si>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</si>
  <si>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</si>
  <si>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</si>
  <si>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>表一          2019年金口河区地方一般公共预算收入决算表</t>
  </si>
  <si>
    <t>表二          2019年金口河区一般公共预算支出决算表</t>
  </si>
  <si>
    <t>表三          2019年金口河区区级一般公共预算收支决算平衡表</t>
  </si>
  <si>
    <t>表四          2019年上级对金口河区税收返还和转移支付补助决算表</t>
  </si>
  <si>
    <t>表五          2019年金口河区一般公共预算基本支出决算表</t>
  </si>
  <si>
    <t xml:space="preserve">表六          2019年金口河区预算内基本建设支出决算表 </t>
  </si>
  <si>
    <t>表七          2019年金口河区地方政府一般债务余额情况表</t>
  </si>
  <si>
    <t>表八          2019年金口河区政府性基金收入决算表</t>
  </si>
  <si>
    <t>表九          2019年金口河区政府性基金支出预算表</t>
  </si>
  <si>
    <t>表十          2019年金口河区区级政府性基金收支决算平衡表</t>
  </si>
  <si>
    <t>表十一        2019年上级对金口河区政府性基金转移支付补助决算表</t>
  </si>
  <si>
    <t>表十二        2019年金口河区地方政府专项债务余额情况表</t>
  </si>
  <si>
    <t>表十三        2019年金口河区国有资本经营预算收入决算表</t>
  </si>
  <si>
    <t>表十四        2019年金口河区国有资本经营预算支出决算表</t>
  </si>
  <si>
    <t>表十五        2019年金口河区国有资本经营预算收支决算平衡情况表</t>
  </si>
  <si>
    <t>表十六        2019年金口河区社会保险基金收入决算表</t>
  </si>
  <si>
    <t>表十七        2019年金口河区社会保险基金支出决算表</t>
  </si>
  <si>
    <t>表十八        2019年金口河区社会保险基金收支决算结余情况表</t>
  </si>
  <si>
    <t>表十九        2019年金口河区地方政府债务余额情况汇总表</t>
  </si>
  <si>
    <t>2019年金口河区地方一般公共预算收入决算表</t>
  </si>
  <si>
    <t>十六、耕地占用税</t>
  </si>
  <si>
    <t>十七、契税</t>
  </si>
  <si>
    <t>十八、烟叶税</t>
  </si>
  <si>
    <t>十九、环境保护税</t>
  </si>
  <si>
    <t>2019年金口河区一般公共预算支出决算表</t>
  </si>
  <si>
    <t xml:space="preserve">      工会事务</t>
  </si>
  <si>
    <t xml:space="preserve">      公务员事务</t>
  </si>
  <si>
    <t xml:space="preserve">      宗教事务</t>
  </si>
  <si>
    <t xml:space="preserve">      华侨事务</t>
  </si>
  <si>
    <t>20137</t>
  </si>
  <si>
    <t xml:space="preserve">    网信事务</t>
  </si>
  <si>
    <t>2013701</t>
  </si>
  <si>
    <t xml:space="preserve">       行政运行</t>
  </si>
  <si>
    <t>2013702</t>
  </si>
  <si>
    <t xml:space="preserve">       一般行政管理事务</t>
  </si>
  <si>
    <t>2013703</t>
  </si>
  <si>
    <t xml:space="preserve">       机关服务</t>
  </si>
  <si>
    <t>2013750</t>
  </si>
  <si>
    <t xml:space="preserve">       事业运行</t>
  </si>
  <si>
    <t>2013799</t>
  </si>
  <si>
    <t xml:space="preserve">       其他网信事务支出</t>
  </si>
  <si>
    <t>20138</t>
  </si>
  <si>
    <t xml:space="preserve">   市场监督管理事务</t>
  </si>
  <si>
    <t>2013801</t>
  </si>
  <si>
    <t xml:space="preserve">      行政运行</t>
  </si>
  <si>
    <t>2013802</t>
  </si>
  <si>
    <t xml:space="preserve">      一般行政管理事务</t>
  </si>
  <si>
    <t>2013803</t>
  </si>
  <si>
    <t xml:space="preserve">      机关服务</t>
  </si>
  <si>
    <t>2013804</t>
  </si>
  <si>
    <t xml:space="preserve">      市场监督管理专项</t>
  </si>
  <si>
    <t>2013805</t>
  </si>
  <si>
    <t xml:space="preserve">      市场监管执法</t>
  </si>
  <si>
    <t>2013806</t>
  </si>
  <si>
    <t xml:space="preserve">      消费者权益保护</t>
  </si>
  <si>
    <t>2013807</t>
  </si>
  <si>
    <t xml:space="preserve">      价格监督检查</t>
  </si>
  <si>
    <t>2013808</t>
  </si>
  <si>
    <t xml:space="preserve">      信息化建设</t>
  </si>
  <si>
    <t>2013809</t>
  </si>
  <si>
    <t xml:space="preserve">      市场监督管理技术支持</t>
  </si>
  <si>
    <t>2013810</t>
  </si>
  <si>
    <t xml:space="preserve">      认证认可监督管理</t>
  </si>
  <si>
    <t>2013811</t>
  </si>
  <si>
    <t xml:space="preserve">      标准化管理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</si>
  <si>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</si>
  <si>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</si>
  <si>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</si>
  <si>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</si>
  <si>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</si>
  <si>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</si>
  <si>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2013850</t>
  </si>
  <si>
    <t xml:space="preserve">      事业运行</t>
  </si>
  <si>
    <t>2013899</t>
  </si>
  <si>
    <t xml:space="preserve">      其他市场监督管理事务</t>
  </si>
  <si>
    <t xml:space="preserve">      援外优惠贷款贴息</t>
  </si>
  <si>
    <t xml:space="preserve">      对外援助</t>
  </si>
  <si>
    <t>20208</t>
  </si>
  <si>
    <t xml:space="preserve">    国际发展合作</t>
  </si>
  <si>
    <t>2020801</t>
  </si>
  <si>
    <t>2020802</t>
  </si>
  <si>
    <t>2020803</t>
  </si>
  <si>
    <t>2020850</t>
  </si>
  <si>
    <t>2020899</t>
  </si>
  <si>
    <t xml:space="preserve">       其他国际发展合作支出</t>
  </si>
  <si>
    <t xml:space="preserve">      边海防</t>
  </si>
  <si>
    <t xml:space="preserve">    武装警察部队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</si>
  <si>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</si>
  <si>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</si>
  <si>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</si>
  <si>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</si>
  <si>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  “两房”建设</t>
  </si>
  <si>
    <t xml:space="preserve">      检察监督</t>
  </si>
  <si>
    <t xml:space="preserve">      国家统一法律职业资格考试</t>
  </si>
  <si>
    <t xml:space="preserve">      法制建设</t>
  </si>
  <si>
    <t xml:space="preserve">      信息化建设</t>
  </si>
  <si>
    <t xml:space="preserve">      缉私业务</t>
  </si>
  <si>
    <t xml:space="preserve">  文化旅游体育与传媒支出</t>
  </si>
  <si>
    <t xml:space="preserve">    文化和旅游</t>
  </si>
  <si>
    <t>2070113</t>
  </si>
  <si>
    <t xml:space="preserve">       旅游宣传</t>
  </si>
  <si>
    <t>2070114</t>
  </si>
  <si>
    <t xml:space="preserve">       旅游行业业务管理</t>
  </si>
  <si>
    <t xml:space="preserve">    新闻出版电影</t>
  </si>
  <si>
    <t>2070601</t>
  </si>
  <si>
    <t xml:space="preserve">       行政运行</t>
  </si>
  <si>
    <t>2070602</t>
  </si>
  <si>
    <t xml:space="preserve">       一般行政管理事务</t>
  </si>
  <si>
    <t>2070603</t>
  </si>
  <si>
    <t xml:space="preserve">       机关服务</t>
  </si>
  <si>
    <t>2070604</t>
  </si>
  <si>
    <t xml:space="preserve">       新闻通讯</t>
  </si>
  <si>
    <t>2070605</t>
  </si>
  <si>
    <t xml:space="preserve">       出版发行</t>
  </si>
  <si>
    <t>2070606</t>
  </si>
  <si>
    <t xml:space="preserve">       版权管理</t>
  </si>
  <si>
    <t>2070607</t>
  </si>
  <si>
    <t xml:space="preserve">       电影</t>
  </si>
  <si>
    <t>2070699</t>
  </si>
  <si>
    <t xml:space="preserve">       其他新闻出版广播影视支出</t>
  </si>
  <si>
    <t>20708</t>
  </si>
  <si>
    <t xml:space="preserve">    广播电视</t>
  </si>
  <si>
    <t>2070801</t>
  </si>
  <si>
    <t>2070802</t>
  </si>
  <si>
    <t>2070803</t>
  </si>
  <si>
    <t>2070804</t>
  </si>
  <si>
    <t xml:space="preserve">      广播</t>
  </si>
  <si>
    <t>2070805</t>
  </si>
  <si>
    <t xml:space="preserve">      电视</t>
  </si>
  <si>
    <t>2070899</t>
  </si>
  <si>
    <t xml:space="preserve">      其他广播电视支出</t>
  </si>
  <si>
    <t xml:space="preserve">      一般行政管理事务</t>
  </si>
  <si>
    <t xml:space="preserve">      机关服务</t>
  </si>
  <si>
    <t xml:space="preserve">       军队转业干部安置</t>
  </si>
  <si>
    <t xml:space="preserve">      交强险增值税补助基金支出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</si>
  <si>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</si>
  <si>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</si>
  <si>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</si>
  <si>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</si>
  <si>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</si>
  <si>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</si>
  <si>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 拥军优属</t>
  </si>
  <si>
    <t>2082805</t>
  </si>
  <si>
    <t xml:space="preserve">       部队供应</t>
  </si>
  <si>
    <t>2082850</t>
  </si>
  <si>
    <t xml:space="preserve">       事业运行</t>
  </si>
  <si>
    <t>2082899</t>
  </si>
  <si>
    <t xml:space="preserve">       其他退役军人事务管理支出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</si>
  <si>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</si>
  <si>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</si>
  <si>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</si>
  <si>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</si>
  <si>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</si>
  <si>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</si>
  <si>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</si>
  <si>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</si>
  <si>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</si>
  <si>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</si>
  <si>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</si>
  <si>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</si>
  <si>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</si>
  <si>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污染减排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</si>
  <si>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</si>
  <si>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</si>
  <si>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</si>
  <si>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</si>
  <si>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</si>
  <si>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</si>
  <si>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</si>
  <si>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</si>
  <si>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</si>
  <si>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</si>
  <si>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</si>
  <si>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</si>
  <si>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</si>
  <si>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</si>
  <si>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</si>
  <si>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</si>
  <si>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</si>
  <si>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</si>
  <si>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</si>
  <si>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</si>
  <si>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</si>
  <si>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</si>
  <si>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</si>
  <si>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</si>
  <si>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</si>
  <si>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农林水支出</t>
  </si>
  <si>
    <t xml:space="preserve">    农业</t>
  </si>
  <si>
    <t xml:space="preserve">      农垦运行</t>
  </si>
  <si>
    <t>2019年决算数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</si>
  <si>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</si>
  <si>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</si>
  <si>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</si>
  <si>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</si>
  <si>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</si>
  <si>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</si>
  <si>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</si>
  <si>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</si>
  <si>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</si>
  <si>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</si>
  <si>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</si>
  <si>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</si>
  <si>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</si>
  <si>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</si>
  <si>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</si>
  <si>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</si>
  <si>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</si>
  <si>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</si>
  <si>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</si>
  <si>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  森林培育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</si>
  <si>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</si>
  <si>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</si>
  <si>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</si>
  <si>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</si>
  <si>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防沙治沙</t>
  </si>
  <si>
    <t xml:space="preserve">      信息管理</t>
  </si>
  <si>
    <t xml:space="preserve">      林区公共支出</t>
  </si>
  <si>
    <t xml:space="preserve">      成品油价格改革对林业的补贴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</si>
  <si>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</si>
  <si>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</si>
  <si>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</si>
  <si>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</si>
  <si>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</si>
  <si>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</si>
  <si>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</si>
  <si>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</si>
  <si>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</si>
  <si>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</si>
  <si>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</si>
  <si>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</si>
  <si>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</si>
  <si>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</si>
  <si>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</si>
  <si>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</si>
  <si>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</si>
  <si>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</si>
  <si>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</si>
  <si>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</si>
  <si>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</si>
  <si>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</si>
  <si>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</si>
  <si>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</si>
  <si>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</si>
  <si>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</si>
  <si>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</si>
  <si>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</si>
  <si>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</si>
  <si>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</si>
  <si>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</si>
  <si>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</si>
  <si>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</si>
  <si>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</si>
  <si>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</si>
  <si>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</si>
  <si>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</si>
  <si>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</si>
  <si>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</si>
  <si>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</si>
  <si>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</si>
  <si>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</si>
  <si>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</si>
  <si>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</si>
  <si>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</si>
  <si>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</si>
  <si>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</si>
  <si>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</si>
  <si>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</si>
  <si>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</si>
  <si>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</si>
  <si>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</si>
  <si>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</si>
  <si>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</si>
  <si>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</si>
  <si>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</si>
  <si>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  化解其他公益性乡村债务支出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</si>
  <si>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</si>
  <si>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</si>
  <si>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</si>
  <si>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</si>
  <si>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</si>
  <si>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</si>
  <si>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</si>
  <si>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</si>
  <si>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</si>
  <si>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</si>
  <si>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</si>
  <si>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</si>
  <si>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</si>
  <si>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</si>
  <si>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</si>
  <si>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</si>
  <si>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</si>
  <si>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</si>
  <si>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</si>
  <si>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</si>
  <si>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</si>
  <si>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</si>
  <si>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</si>
  <si>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</si>
  <si>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</si>
  <si>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</si>
  <si>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</si>
  <si>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</si>
  <si>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</si>
  <si>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</si>
  <si>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</si>
  <si>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</si>
  <si>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</si>
  <si>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</si>
  <si>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</si>
  <si>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</si>
  <si>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</si>
  <si>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</si>
  <si>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</si>
  <si>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</si>
  <si>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</si>
  <si>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</si>
  <si>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</si>
  <si>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</si>
  <si>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</si>
  <si>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</si>
  <si>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  公共交通运营补助</t>
  </si>
  <si>
    <t xml:space="preserve">  资源勘探信息等支出</t>
  </si>
  <si>
    <t>调出资金</t>
  </si>
  <si>
    <t>调入资金</t>
  </si>
  <si>
    <t>地方政府债券转贷收入</t>
  </si>
  <si>
    <t xml:space="preserve"> 地方政府债券置换债券转贷收入</t>
  </si>
  <si>
    <t xml:space="preserve"> 地方政府债券新增债券转贷收入</t>
  </si>
  <si>
    <t>地方政府债务还本支出</t>
  </si>
  <si>
    <t>政府性基金年终结余</t>
  </si>
  <si>
    <t xml:space="preserve">  调入一般公共预算</t>
  </si>
  <si>
    <t xml:space="preserve">  其他调出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</si>
  <si>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</si>
  <si>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</si>
  <si>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</si>
  <si>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</si>
  <si>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</si>
  <si>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</si>
  <si>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</si>
  <si>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</si>
  <si>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</si>
  <si>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</si>
  <si>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</si>
  <si>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</si>
  <si>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</si>
  <si>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</si>
  <si>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</si>
  <si>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</si>
  <si>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</si>
  <si>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</si>
  <si>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</si>
  <si>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</si>
  <si>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</si>
  <si>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</si>
  <si>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</si>
  <si>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</si>
  <si>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</si>
  <si>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</si>
  <si>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</si>
  <si>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</si>
  <si>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</si>
  <si>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</si>
  <si>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财政对职工基本医疗保险基金的补助</t>
  </si>
  <si>
    <t xml:space="preserve">  伙食补助费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</si>
  <si>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</si>
  <si>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</si>
  <si>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t xml:space="preserve">  职工基本医疗保险缴费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</si>
  <si>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税金及附加费用</t>
    </r>
  </si>
  <si>
    <t xml:space="preserve">  医疗费补助</t>
  </si>
  <si>
    <r>
      <t xml:space="preserve"> </t>
    </r>
    <r>
      <rPr>
        <sz val="12"/>
        <rFont val="宋体"/>
        <family val="0"/>
      </rPr>
      <t xml:space="preserve"> 个人农业</t>
    </r>
    <r>
      <rPr>
        <sz val="12"/>
        <rFont val="宋体"/>
        <family val="0"/>
      </rPr>
      <t>生产补贴</t>
    </r>
  </si>
  <si>
    <t xml:space="preserve">  办公设备购置</t>
  </si>
  <si>
    <t xml:space="preserve">  其他资本性支出</t>
  </si>
  <si>
    <t xml:space="preserve">  公务员医疗补助缴费</t>
  </si>
  <si>
    <t xml:space="preserve">  医疗费</t>
  </si>
  <si>
    <t xml:space="preserve">  专用设备购置</t>
  </si>
  <si>
    <t xml:space="preserve">  信息网络及软件购置更新</t>
  </si>
  <si>
    <t>说明：</t>
  </si>
  <si>
    <t xml:space="preserve">      基础设施建设和经济发展</t>
  </si>
  <si>
    <t xml:space="preserve">      补助被征地农民支出</t>
  </si>
  <si>
    <t xml:space="preserve">      污水处理设施建设和运营</t>
  </si>
  <si>
    <t xml:space="preserve">      其他污水处理费安排的支出</t>
  </si>
  <si>
    <t xml:space="preserve">    地方政府专项债务发行费用支出</t>
  </si>
  <si>
    <t xml:space="preserve">      污水处理费债务发行费用支出</t>
  </si>
  <si>
    <t xml:space="preserve">      土地储备专项债券发行费用支出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</si>
  <si>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</si>
  <si>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</si>
  <si>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</si>
  <si>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</si>
  <si>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</si>
  <si>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</si>
  <si>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</si>
  <si>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</si>
  <si>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</si>
  <si>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</si>
  <si>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</si>
  <si>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</si>
  <si>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</si>
  <si>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</si>
  <si>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</si>
  <si>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</si>
  <si>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</si>
  <si>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</si>
  <si>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</si>
  <si>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</si>
  <si>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</si>
  <si>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</si>
  <si>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</si>
  <si>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</si>
  <si>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  服务业基础设施建设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</si>
  <si>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</si>
  <si>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</si>
  <si>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</si>
  <si>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</si>
  <si>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</si>
  <si>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</si>
  <si>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</si>
  <si>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</si>
  <si>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</si>
  <si>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</si>
  <si>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</si>
  <si>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</si>
  <si>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</si>
  <si>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</si>
  <si>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</si>
  <si>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</si>
  <si>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</si>
  <si>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</si>
  <si>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</si>
  <si>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</si>
  <si>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</si>
  <si>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</si>
  <si>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</si>
  <si>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援助其他地区支出</t>
  </si>
  <si>
    <t xml:space="preserve">    医疗卫生</t>
  </si>
  <si>
    <t xml:space="preserve">      土地资源调查</t>
  </si>
  <si>
    <t xml:space="preserve">      土地资源利用与保护</t>
  </si>
  <si>
    <t xml:space="preserve">      国土整治</t>
  </si>
  <si>
    <t xml:space="preserve">      土地资源储备支出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</si>
  <si>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</si>
  <si>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</si>
  <si>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</si>
  <si>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</si>
  <si>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</si>
  <si>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</si>
  <si>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</si>
  <si>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</si>
  <si>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</si>
  <si>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</si>
  <si>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</si>
  <si>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</si>
  <si>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</si>
  <si>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</si>
  <si>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</si>
  <si>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</si>
  <si>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</si>
  <si>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</si>
  <si>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</si>
  <si>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</si>
  <si>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</si>
  <si>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</si>
  <si>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</si>
  <si>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</si>
  <si>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</si>
  <si>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</si>
  <si>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</si>
  <si>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</si>
  <si>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</si>
  <si>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</si>
  <si>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</si>
  <si>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</si>
  <si>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</si>
  <si>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</si>
  <si>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</si>
  <si>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</si>
  <si>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</si>
  <si>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</si>
  <si>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</si>
  <si>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</si>
  <si>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</si>
  <si>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</si>
  <si>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</si>
  <si>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</si>
  <si>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</si>
  <si>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</si>
  <si>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</si>
  <si>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</si>
  <si>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</si>
  <si>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</si>
  <si>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</si>
  <si>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</si>
  <si>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</si>
  <si>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</si>
  <si>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</si>
  <si>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</si>
  <si>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</si>
  <si>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</si>
  <si>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</si>
  <si>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</si>
  <si>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</si>
  <si>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</si>
  <si>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</si>
  <si>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</si>
  <si>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</si>
  <si>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</si>
  <si>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</si>
  <si>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</si>
  <si>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</si>
  <si>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</si>
  <si>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</si>
  <si>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</si>
  <si>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</si>
  <si>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</si>
  <si>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</si>
  <si>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</si>
  <si>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</si>
  <si>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</si>
  <si>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天然铀能源储备</t>
  </si>
  <si>
    <t xml:space="preserve">      煤炭储备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</si>
  <si>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</si>
  <si>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</si>
  <si>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</si>
  <si>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</si>
  <si>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</si>
  <si>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</si>
  <si>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</si>
  <si>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</si>
  <si>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</si>
  <si>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</si>
  <si>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</si>
  <si>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</si>
  <si>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</si>
  <si>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</si>
  <si>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</si>
  <si>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</si>
  <si>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</si>
  <si>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</si>
  <si>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</si>
  <si>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</si>
  <si>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</si>
  <si>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</si>
  <si>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</si>
  <si>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</si>
  <si>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</si>
  <si>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</si>
  <si>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</si>
  <si>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</si>
  <si>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</si>
  <si>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</si>
  <si>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 xml:space="preserve">    对外宣传</t>
  </si>
  <si>
    <t xml:space="preserve">      对外宣传</t>
  </si>
  <si>
    <t xml:space="preserve">    其他社会保障和就业支出</t>
  </si>
  <si>
    <t xml:space="preserve">      其他社会保障和就业支出</t>
  </si>
  <si>
    <t xml:space="preserve">    已垦草原退耕还草</t>
  </si>
  <si>
    <t xml:space="preserve">      已垦草原退耕还草</t>
  </si>
  <si>
    <t xml:space="preserve">      能源节能利用</t>
  </si>
  <si>
    <t xml:space="preserve">    能源节约利用</t>
  </si>
  <si>
    <t xml:space="preserve">    其他一般公共服务支出</t>
  </si>
  <si>
    <t xml:space="preserve">      其他一般公共服务支出</t>
  </si>
  <si>
    <t xml:space="preserve">    其他外交支出</t>
  </si>
  <si>
    <t xml:space="preserve">      其他外交支出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</si>
  <si>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</si>
  <si>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</si>
  <si>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</si>
  <si>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</si>
  <si>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>决算公开目录</t>
  </si>
  <si>
    <t xml:space="preserve">    专项工程</t>
  </si>
  <si>
    <t xml:space="preserve">      专项工程</t>
  </si>
  <si>
    <t xml:space="preserve">    其他国防支出</t>
  </si>
  <si>
    <t xml:space="preserve">      其他国防支出</t>
  </si>
  <si>
    <t xml:space="preserve">    其他公共安全支出</t>
  </si>
  <si>
    <t xml:space="preserve">      其他公共安全支出</t>
  </si>
  <si>
    <t xml:space="preserve">    其他教育支出</t>
  </si>
  <si>
    <t xml:space="preserve">      其他教育支出</t>
  </si>
  <si>
    <t xml:space="preserve">      其他文化体育与传媒支出</t>
  </si>
  <si>
    <t xml:space="preserve">    其他节能环保支出</t>
  </si>
  <si>
    <t xml:space="preserve">       循环经济</t>
  </si>
  <si>
    <t xml:space="preserve">    循环经济</t>
  </si>
  <si>
    <t xml:space="preserve">    可再生能源</t>
  </si>
  <si>
    <t xml:space="preserve">       可再生能源</t>
  </si>
  <si>
    <t xml:space="preserve">      其他节能环保支出</t>
  </si>
  <si>
    <t xml:space="preserve">      其他退耕还林支出</t>
  </si>
  <si>
    <t xml:space="preserve">      其他城乡社区支出</t>
  </si>
  <si>
    <t xml:space="preserve">    其他城乡社区支出</t>
  </si>
  <si>
    <t xml:space="preserve">      建设市场管理与监督</t>
  </si>
  <si>
    <t xml:space="preserve">    建设市场管理与监督</t>
  </si>
  <si>
    <t xml:space="preserve">      城乡社区环境卫生</t>
  </si>
  <si>
    <t xml:space="preserve">    城乡社区环境卫生</t>
  </si>
  <si>
    <t xml:space="preserve">      城乡社区规划与管理</t>
  </si>
  <si>
    <t xml:space="preserve">    城乡社区规划与管理</t>
  </si>
  <si>
    <t>累计占预算（%）</t>
  </si>
  <si>
    <t>简要说明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</si>
  <si>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</si>
  <si>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</si>
  <si>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</si>
  <si>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</si>
  <si>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二、机关事业单位基本养老保险基金收入</t>
  </si>
  <si>
    <t>三、失业保险基金收入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</si>
  <si>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</si>
  <si>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</si>
  <si>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</si>
  <si>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四、城镇职工基本医疗保险基金收入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</si>
  <si>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</si>
  <si>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</si>
  <si>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</si>
  <si>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五、工伤保险基金收入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</si>
  <si>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</si>
  <si>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</si>
  <si>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</si>
  <si>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t>六、生育保险基金收入</t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</si>
  <si>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</si>
  <si>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</si>
  <si>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</si>
  <si>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t>七、城乡居民基本医疗保险基金收入</t>
  </si>
  <si>
    <t>八、城乡居民基本养老保险基金收入</t>
  </si>
  <si>
    <t>社会保险基金收入合计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</si>
  <si>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</si>
  <si>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</si>
  <si>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</si>
  <si>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</si>
  <si>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</si>
  <si>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二、机关事业单位基本养老保险基金支出</t>
  </si>
  <si>
    <t>三、失业保险基金支出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</si>
  <si>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</si>
  <si>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</si>
  <si>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</si>
  <si>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</si>
  <si>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四、城镇职工基本医疗保险基金支出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</si>
  <si>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</si>
  <si>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</si>
  <si>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</si>
  <si>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五、工伤保险基金支出</t>
  </si>
  <si>
    <t xml:space="preserve">    其中：工伤保险待遇</t>
  </si>
  <si>
    <t xml:space="preserve">          其他工伤保险基金支出</t>
  </si>
  <si>
    <t>六、生育保险基金支出</t>
  </si>
  <si>
    <t xml:space="preserve">    其中：生育保险金</t>
  </si>
  <si>
    <t xml:space="preserve">          其他生育保险基金支出</t>
  </si>
  <si>
    <t>七、城乡居民基本医疗保险基金支出</t>
  </si>
  <si>
    <t>八、城乡居民基本养老保险基金支出</t>
  </si>
  <si>
    <t>社会保险基金支出合计</t>
  </si>
  <si>
    <t xml:space="preserve">     其中：一般公共预算和政府性基金预算安排还本额</t>
  </si>
  <si>
    <t>二、消费税</t>
  </si>
  <si>
    <t>三、营业税</t>
  </si>
  <si>
    <t>四、企业所得税</t>
  </si>
  <si>
    <t>五、企业所得税退税</t>
  </si>
  <si>
    <t>六、个人所得税</t>
  </si>
  <si>
    <t>七、资源税</t>
  </si>
  <si>
    <t>九、房产税</t>
  </si>
  <si>
    <t>十、印花税</t>
  </si>
  <si>
    <t>十一、城镇土地使用税</t>
  </si>
  <si>
    <t>十二、土地增值税</t>
  </si>
  <si>
    <t>十三、车船税</t>
  </si>
  <si>
    <t>十四、船舶吨税</t>
  </si>
  <si>
    <t>八、城市维护建设税</t>
  </si>
  <si>
    <t>十五、车辆购置税</t>
  </si>
  <si>
    <t>二十、其他税收收入</t>
  </si>
  <si>
    <t>二十一、专项收入</t>
  </si>
  <si>
    <t>二十二、行政事业性收费收入</t>
  </si>
  <si>
    <t>二十三、罚没收入</t>
  </si>
  <si>
    <t>二十四、国有资本经营收入</t>
  </si>
  <si>
    <t>二十五、国有资源(资产)有偿使用收入</t>
  </si>
  <si>
    <t>二十六、捐赠收入</t>
  </si>
  <si>
    <t>二十七、政府住房基金收入</t>
  </si>
  <si>
    <t>二十八、其他收入</t>
  </si>
  <si>
    <t>附件2</t>
  </si>
  <si>
    <t>单位：万元</t>
  </si>
  <si>
    <t>预算科目</t>
  </si>
  <si>
    <t>年初预算数</t>
  </si>
  <si>
    <t>调整预算数</t>
  </si>
  <si>
    <t>决算数</t>
  </si>
  <si>
    <t>附件1</t>
  </si>
  <si>
    <t>累计占预算%</t>
  </si>
  <si>
    <t>税收收入小计</t>
  </si>
  <si>
    <t>一、增值税</t>
  </si>
  <si>
    <t>非税收入小计</t>
  </si>
  <si>
    <t>一般公共预算收入合计</t>
  </si>
  <si>
    <t xml:space="preserve">    财政对基本养老保险基金的补助</t>
  </si>
  <si>
    <t xml:space="preserve">    财政对基本医疗保险基金的补助</t>
  </si>
  <si>
    <t xml:space="preserve">    财政对其他社会保险基金的补助</t>
  </si>
  <si>
    <t>单位：万元</t>
  </si>
  <si>
    <t>决算数</t>
  </si>
  <si>
    <t>收  入  总  计</t>
  </si>
  <si>
    <t>支  出  总  计</t>
  </si>
  <si>
    <t>附件5</t>
  </si>
  <si>
    <t>单位：万元</t>
  </si>
  <si>
    <t>预 算 科 目</t>
  </si>
  <si>
    <t xml:space="preserve">    所得税基数返还收入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</si>
  <si>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</si>
  <si>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</si>
  <si>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</si>
  <si>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</si>
  <si>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农村综合改革转移支付收入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</si>
  <si>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</si>
  <si>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</si>
  <si>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</si>
  <si>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>上级补助收入</t>
  </si>
  <si>
    <t xml:space="preserve">  返还性收入</t>
  </si>
  <si>
    <t xml:space="preserve">  一般性转移支付收入</t>
  </si>
  <si>
    <t xml:space="preserve">    产粮(油)大县奖励资金收入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</si>
  <si>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</si>
  <si>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</si>
  <si>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</si>
  <si>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</si>
  <si>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</si>
  <si>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</si>
  <si>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</si>
  <si>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</si>
  <si>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</si>
  <si>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</si>
  <si>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</si>
  <si>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</si>
  <si>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</si>
  <si>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</si>
  <si>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</si>
  <si>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</si>
  <si>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住房保障</t>
  </si>
  <si>
    <t xml:space="preserve">    粮油物资储备</t>
  </si>
  <si>
    <t xml:space="preserve">    其他收入</t>
  </si>
  <si>
    <t>预    算    科    目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</si>
  <si>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</si>
  <si>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</si>
  <si>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</si>
  <si>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</si>
  <si>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</si>
  <si>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</si>
  <si>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</si>
  <si>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</si>
  <si>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</si>
  <si>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</si>
  <si>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</si>
  <si>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</si>
  <si>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</si>
  <si>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</si>
  <si>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</si>
  <si>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</si>
  <si>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</si>
  <si>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</si>
  <si>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</si>
  <si>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</si>
  <si>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</si>
  <si>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</si>
  <si>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</si>
  <si>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</si>
  <si>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福利费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</si>
  <si>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</si>
  <si>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</si>
  <si>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</si>
  <si>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</si>
  <si>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</si>
  <si>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助学金</t>
  </si>
  <si>
    <t xml:space="preserve">  奖励金</t>
  </si>
  <si>
    <t xml:space="preserve">  住房公积金</t>
  </si>
  <si>
    <t xml:space="preserve">  其他对个人和家庭的补助支出</t>
  </si>
  <si>
    <t xml:space="preserve">项  目  </t>
  </si>
  <si>
    <t>合   计</t>
  </si>
  <si>
    <t>一、（市、县）本级支出</t>
  </si>
  <si>
    <t xml:space="preserve">  其他支出</t>
  </si>
  <si>
    <t>二、对下转移支付</t>
  </si>
  <si>
    <t>项        目</t>
  </si>
  <si>
    <t>金    额</t>
  </si>
  <si>
    <t xml:space="preserve">    其中：一般公共预算安排还本额</t>
  </si>
  <si>
    <t>单位：万元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</si>
  <si>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</si>
  <si>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</si>
  <si>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</si>
  <si>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</si>
  <si>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</si>
  <si>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</si>
  <si>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</si>
  <si>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</si>
  <si>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</si>
  <si>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</si>
  <si>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</si>
  <si>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</si>
  <si>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</si>
  <si>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</si>
  <si>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</si>
  <si>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</si>
  <si>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</si>
  <si>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</si>
  <si>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</si>
  <si>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附件14</t>
  </si>
  <si>
    <t>附件15</t>
  </si>
  <si>
    <t>收 入</t>
  </si>
  <si>
    <t>支 出</t>
  </si>
  <si>
    <t>政府性基金收入</t>
  </si>
  <si>
    <t>政府性基金支出</t>
  </si>
  <si>
    <t>收入总计</t>
  </si>
  <si>
    <t>支出总计</t>
  </si>
  <si>
    <t>附件16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</si>
  <si>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</si>
  <si>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年初预算数</t>
  </si>
  <si>
    <t>附件18</t>
  </si>
  <si>
    <t>预 算 科 目</t>
  </si>
  <si>
    <t xml:space="preserve">   十八、彩票发行机构和彩票销售机构的业务费用</t>
  </si>
  <si>
    <t>一、2018年末地方政府一般债务余额</t>
  </si>
  <si>
    <t>二、2019年地方政府一般债务举借额</t>
  </si>
  <si>
    <t>四、2019年地方政府一般债务偿还减少额</t>
  </si>
  <si>
    <t>五、2019年末地方政府一般债务余额</t>
  </si>
  <si>
    <t>六、2019年末地方政府一般债务限额</t>
  </si>
  <si>
    <t>2019年金口河区地方政府一般债务余额情况表</t>
  </si>
  <si>
    <t>2019年金口河区政府性基金收入决算表</t>
  </si>
  <si>
    <t>2019年金口河区政府性基金支出预算表</t>
  </si>
  <si>
    <t xml:space="preserve">    城市基础设施配套费安排的支出</t>
  </si>
  <si>
    <t xml:space="preserve">    污水处理费安排的支出</t>
  </si>
  <si>
    <t xml:space="preserve">    农业土地开发资金安排的支出</t>
  </si>
  <si>
    <t xml:space="preserve">      其他城市基础设施建设配套费安排的支出</t>
  </si>
  <si>
    <t xml:space="preserve">      代征手续费</t>
  </si>
  <si>
    <t xml:space="preserve">    土地储备专项债券安排的支出</t>
  </si>
  <si>
    <t xml:space="preserve">      其他土地储备专项债券收入安排的支出</t>
  </si>
  <si>
    <t xml:space="preserve">    地方政府专项债务还本支出</t>
  </si>
  <si>
    <t xml:space="preserve">      污水处理费债务还本支出</t>
  </si>
  <si>
    <t xml:space="preserve">      土地储备专项债券还本支出</t>
  </si>
  <si>
    <t xml:space="preserve">    地方政府专项债务付息支出</t>
  </si>
  <si>
    <t xml:space="preserve">      污水处理费债务付息支出</t>
  </si>
  <si>
    <t xml:space="preserve">      土地储备专项债券付息支出</t>
  </si>
  <si>
    <t>十四、地方政府专项债务发行费用支出</t>
  </si>
  <si>
    <t>二、文化旅游体育与传媒支出</t>
  </si>
  <si>
    <t xml:space="preserve">    国家电影事业发展专项资金安排的支出</t>
  </si>
  <si>
    <t xml:space="preserve">    旅游发展基金支出</t>
  </si>
  <si>
    <t xml:space="preserve">    国家电影事业发展专项资金对应专项债务收入安排的支出</t>
  </si>
  <si>
    <t xml:space="preserve">      其他国家电影事业发展专项资金对应专项债务收入支出</t>
  </si>
  <si>
    <t xml:space="preserve">      资助城市影院</t>
  </si>
  <si>
    <t xml:space="preserve">      其他旅游发展基金支出</t>
  </si>
  <si>
    <t xml:space="preserve">      地方旅游开发项目补助</t>
  </si>
  <si>
    <t xml:space="preserve">      旅游事业补助</t>
  </si>
  <si>
    <t xml:space="preserve">      行业规划</t>
  </si>
  <si>
    <t xml:space="preserve">      宣传促销</t>
  </si>
  <si>
    <t xml:space="preserve">      其他国家电影事业发展专项资金支出</t>
  </si>
  <si>
    <t xml:space="preserve">      资助少数民族语电影译制</t>
  </si>
  <si>
    <t xml:space="preserve">      资助影院建设</t>
  </si>
  <si>
    <t xml:space="preserve">      资助国产影片放映</t>
  </si>
  <si>
    <t xml:space="preserve">      城市建设支出</t>
  </si>
  <si>
    <t xml:space="preserve">      农村基础设施建设支出</t>
  </si>
  <si>
    <t xml:space="preserve">      公共租赁住房支出</t>
  </si>
  <si>
    <t xml:space="preserve">      保障性住房租金补贴</t>
  </si>
  <si>
    <t>2019年金口河区区级政府性基金收支决算平衡表</t>
  </si>
  <si>
    <t>城市公用事业附加收入</t>
  </si>
  <si>
    <t xml:space="preserve">   一、农网还贷资金收入</t>
  </si>
  <si>
    <t xml:space="preserve">   二、铁路建设基金收入</t>
  </si>
  <si>
    <t xml:space="preserve">   三、民航发展基金收入</t>
  </si>
  <si>
    <t xml:space="preserve">   四、港口建设费收入</t>
  </si>
  <si>
    <t xml:space="preserve">   五、旅游发展基金收入</t>
  </si>
  <si>
    <t xml:space="preserve">   六、国家电影事业发展专项资金收入</t>
  </si>
  <si>
    <t xml:space="preserve">   七、国有土地收益基金收入</t>
  </si>
  <si>
    <t xml:space="preserve">   八、农业土地开发资金收入</t>
  </si>
  <si>
    <t xml:space="preserve">   九、国有土地使用权出让收入</t>
  </si>
  <si>
    <t xml:space="preserve">   十、大中型水库移民后期扶助基金收入</t>
  </si>
  <si>
    <t xml:space="preserve">   十一、大中型水库库区基金收入</t>
  </si>
  <si>
    <t xml:space="preserve">   十二、彩票公益金收入</t>
  </si>
  <si>
    <t xml:space="preserve">   十三、城市基础设施配套费收入</t>
  </si>
  <si>
    <t xml:space="preserve">   十四、国家重大水利工程建设基金收入</t>
  </si>
  <si>
    <t xml:space="preserve">   十五、车辆通行费</t>
  </si>
  <si>
    <t xml:space="preserve">   十六、废弃电器电子产品处理基金收入</t>
  </si>
  <si>
    <t xml:space="preserve">   十七、污水处理费收入</t>
  </si>
  <si>
    <t xml:space="preserve">   十九、其他政府性基金收入</t>
  </si>
  <si>
    <t>2019年上级对金口河区政府性基金转移支付补助决算表</t>
  </si>
  <si>
    <t>2019年金口河区地方政府专项债务余额情况表</t>
  </si>
  <si>
    <t>一、2018年末地方政府专项债务余额</t>
  </si>
  <si>
    <t>二、2019年地方政府专项债务举借额</t>
  </si>
  <si>
    <t>三、2019年地方政府专项债务偿还减少额</t>
  </si>
  <si>
    <t>四、2019年末地方政府专项债务余额</t>
  </si>
  <si>
    <t>五、2019年地方政府专项债务余额限额</t>
  </si>
  <si>
    <t>注：本表反映的举借额和偿还额均包含置换债券、再融资债券。</t>
  </si>
  <si>
    <t>2019年金口河区国有资本经营预算收入决算表</t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</si>
  <si>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</si>
  <si>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</si>
  <si>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</si>
  <si>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</si>
  <si>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</si>
  <si>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</si>
  <si>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</si>
  <si>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</si>
  <si>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</si>
  <si>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</si>
  <si>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</si>
  <si>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</si>
  <si>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</si>
  <si>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</si>
  <si>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</si>
  <si>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</si>
  <si>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t xml:space="preserve"> </t>
    </r>
    <r>
      <rPr>
        <sz val="12"/>
        <rFont val="宋体"/>
        <family val="0"/>
      </rPr>
      <t xml:space="preserve">   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</si>
  <si>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</si>
  <si>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</si>
  <si>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</si>
  <si>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</si>
  <si>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</si>
  <si>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</si>
  <si>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</si>
  <si>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</si>
  <si>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</si>
  <si>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</si>
  <si>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</si>
  <si>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</si>
  <si>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</si>
  <si>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</si>
  <si>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</si>
  <si>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说明：</t>
  </si>
  <si>
    <t>国有资本经营预算收入合计</t>
  </si>
  <si>
    <t>国有资本经营预算上年结转收入</t>
  </si>
  <si>
    <t>收入总计</t>
  </si>
  <si>
    <t>2019年金口河区国有资本经营预算支出决算表</t>
  </si>
  <si>
    <r>
      <t xml:space="preserve">       </t>
    </r>
    <r>
      <rPr>
        <sz val="12"/>
        <rFont val="宋体"/>
        <family val="0"/>
      </rPr>
      <t>其中：“三供一业”移交补助支出</t>
    </r>
  </si>
  <si>
    <r>
      <t xml:space="preserve"> </t>
    </r>
    <r>
      <rPr>
        <sz val="12"/>
        <rFont val="宋体"/>
        <family val="0"/>
      </rPr>
      <t xml:space="preserve">          国有企业办职教幼教补助支出</t>
    </r>
  </si>
  <si>
    <r>
      <t xml:space="preserve">           </t>
    </r>
    <r>
      <rPr>
        <sz val="12"/>
        <rFont val="宋体"/>
        <family val="0"/>
      </rPr>
      <t>国有企业退休人员社会化管理补助支出</t>
    </r>
  </si>
  <si>
    <r>
      <t xml:space="preserve"> </t>
    </r>
    <r>
      <rPr>
        <sz val="12"/>
        <rFont val="宋体"/>
        <family val="0"/>
      </rPr>
      <t xml:space="preserve">          国有企业改革成本支出</t>
    </r>
  </si>
  <si>
    <r>
      <t xml:space="preserve"> </t>
    </r>
    <r>
      <rPr>
        <sz val="12"/>
        <rFont val="宋体"/>
        <family val="0"/>
      </rPr>
      <t xml:space="preserve">          其他解决历史遗留问题及改革成本支出</t>
    </r>
  </si>
  <si>
    <r>
      <t xml:space="preserve"> </t>
    </r>
    <r>
      <rPr>
        <sz val="12"/>
        <rFont val="宋体"/>
        <family val="0"/>
      </rPr>
      <t xml:space="preserve">      其中：国有经济结构调整支出</t>
    </r>
  </si>
  <si>
    <r>
      <t xml:space="preserve"> </t>
    </r>
    <r>
      <rPr>
        <sz val="12"/>
        <rFont val="宋体"/>
        <family val="0"/>
      </rPr>
      <t xml:space="preserve">          公益性设施投资支出</t>
    </r>
  </si>
  <si>
    <r>
      <t xml:space="preserve">           </t>
    </r>
    <r>
      <rPr>
        <sz val="12"/>
        <rFont val="宋体"/>
        <family val="0"/>
      </rPr>
      <t>前瞻性战略性产业发展支出</t>
    </r>
  </si>
  <si>
    <r>
      <t xml:space="preserve">           </t>
    </r>
    <r>
      <rPr>
        <sz val="12"/>
        <rFont val="宋体"/>
        <family val="0"/>
      </rPr>
      <t>生态环境保护支出</t>
    </r>
  </si>
  <si>
    <r>
      <t xml:space="preserve">           </t>
    </r>
    <r>
      <rPr>
        <sz val="12"/>
        <rFont val="宋体"/>
        <family val="0"/>
      </rPr>
      <t>支持科技进步支出</t>
    </r>
  </si>
  <si>
    <r>
      <t xml:space="preserve"> </t>
    </r>
    <r>
      <rPr>
        <sz val="12"/>
        <rFont val="宋体"/>
        <family val="0"/>
      </rPr>
      <t xml:space="preserve">          对外投资合作支出</t>
    </r>
  </si>
  <si>
    <r>
      <t xml:space="preserve"> </t>
    </r>
    <r>
      <rPr>
        <sz val="12"/>
        <rFont val="宋体"/>
        <family val="0"/>
      </rPr>
      <t xml:space="preserve">          其他国有企业资本金注入</t>
    </r>
  </si>
  <si>
    <r>
      <t xml:space="preserve"> </t>
    </r>
    <r>
      <rPr>
        <sz val="12"/>
        <rFont val="宋体"/>
        <family val="0"/>
      </rPr>
      <t xml:space="preserve">      其中：国有企业政策性补贴</t>
    </r>
  </si>
  <si>
    <r>
      <t xml:space="preserve"> </t>
    </r>
    <r>
      <rPr>
        <sz val="12"/>
        <rFont val="宋体"/>
        <family val="0"/>
      </rPr>
      <t xml:space="preserve">      其中：其他金融国有资本经营预算支出</t>
    </r>
  </si>
  <si>
    <r>
      <t xml:space="preserve"> </t>
    </r>
    <r>
      <rPr>
        <sz val="12"/>
        <rFont val="宋体"/>
        <family val="0"/>
      </rPr>
      <t xml:space="preserve">      其中：其他国有资本经营预算支出</t>
    </r>
  </si>
  <si>
    <t>二、国有企业资本金注入</t>
  </si>
  <si>
    <t>一、解决历史遗留问题及改革成本支出</t>
  </si>
  <si>
    <t>三、国有企业政策性补贴</t>
  </si>
  <si>
    <t>四、金融国有资本经营预算支出</t>
  </si>
  <si>
    <t>五、其他国有资本经营预算支出</t>
  </si>
  <si>
    <t>国有资本经营预算支出合计</t>
  </si>
  <si>
    <t>调出资金</t>
  </si>
  <si>
    <t xml:space="preserve">    国有资本经营预算调出资金</t>
  </si>
  <si>
    <t>国有资本经营结转下年继续使用资金</t>
  </si>
  <si>
    <t>支出总计</t>
  </si>
  <si>
    <t>说明：</t>
  </si>
  <si>
    <t>2019年金口河区国有资本经营预算收支决算平衡情况表</t>
  </si>
  <si>
    <t>收              入</t>
  </si>
  <si>
    <t>支出</t>
  </si>
  <si>
    <t>科  目</t>
  </si>
  <si>
    <t>一、利润收入</t>
  </si>
  <si>
    <t xml:space="preserve">    投资服务企业利润收入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</si>
  <si>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</si>
  <si>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</si>
  <si>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</si>
  <si>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</si>
  <si>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金融企业股利、股息收入（国资预算）</t>
    </r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</si>
  <si>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</si>
  <si>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</si>
  <si>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</si>
  <si>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</si>
  <si>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金融企业产权转让收入</t>
    </r>
  </si>
  <si>
    <t xml:space="preserve">    其他国有资本经营预算企业产权转让收入</t>
  </si>
  <si>
    <t>四、清算收入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</si>
  <si>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其他国有资本经营预算企业清算收入</t>
    </r>
  </si>
  <si>
    <t>五、其他收入</t>
  </si>
  <si>
    <t xml:space="preserve">    其他国有资本经营预算收入</t>
  </si>
  <si>
    <t>国有资本经营预算上级补助收入</t>
  </si>
  <si>
    <t>国有资本经营预算上年结转收入</t>
  </si>
  <si>
    <t>国有资本经营预算收入合计</t>
  </si>
  <si>
    <t>收   入   总   计</t>
  </si>
  <si>
    <t>支   出   总   计</t>
  </si>
  <si>
    <t>2019年金口河区社会保险基金收入决算表</t>
  </si>
  <si>
    <t>2019年金口河区社会保险基金支出决算表</t>
  </si>
  <si>
    <t>项  目</t>
  </si>
  <si>
    <t>社会保险基金本年收支结余预算</t>
  </si>
  <si>
    <t>社会保险基金年末滚存结余预算</t>
  </si>
  <si>
    <t>2019年金口河区社会保险基金收支决算结余表</t>
  </si>
  <si>
    <t>2019年金口河区地方政府债务余额情况汇总表</t>
  </si>
  <si>
    <t>一、2018年末地方政府债务余额</t>
  </si>
  <si>
    <t>二、2019年地方政府债务举借额</t>
  </si>
  <si>
    <t>三、2019年地方政府债务偿还减少额</t>
  </si>
  <si>
    <t>四、2019年末地方政府债务余额</t>
  </si>
  <si>
    <t>五、2019年地方政府债务余额限额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</si>
  <si>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退休费</t>
    </r>
  </si>
  <si>
    <t>转移性收入</t>
  </si>
  <si>
    <t>转移性支出</t>
  </si>
  <si>
    <t xml:space="preserve">  上级补助收入</t>
  </si>
  <si>
    <t xml:space="preserve">  上解上级支出</t>
  </si>
  <si>
    <t>变动预算数</t>
  </si>
  <si>
    <t xml:space="preserve">      城市公共设施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</si>
  <si>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</si>
  <si>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</si>
  <si>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</si>
  <si>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</si>
  <si>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用于扶贫的彩票公益金支出</t>
  </si>
  <si>
    <t xml:space="preserve">      用于城乡医疗救助的彩票公益金支出</t>
  </si>
  <si>
    <t>变动预算数</t>
  </si>
  <si>
    <t>占变动预算%</t>
  </si>
  <si>
    <t xml:space="preserve">    核电站乏燃料处理处置基金支出</t>
  </si>
  <si>
    <t xml:space="preserve">      移民补助</t>
  </si>
  <si>
    <t xml:space="preserve">      其他大中型水库移民后期扶持基金支出</t>
  </si>
  <si>
    <t xml:space="preserve">      征地和拆迁补偿支出</t>
  </si>
  <si>
    <t xml:space="preserve">      土地开发支出</t>
  </si>
  <si>
    <t xml:space="preserve">      土地出让业务支出</t>
  </si>
  <si>
    <t xml:space="preserve">      其他国有土地使用权出让收入安排的支出</t>
  </si>
  <si>
    <t xml:space="preserve">      城市环境卫生</t>
  </si>
  <si>
    <t>八、资源勘探信息等支出</t>
  </si>
  <si>
    <t>十一、其他支出</t>
  </si>
  <si>
    <t>十二、债务还本支出</t>
  </si>
  <si>
    <t>十三、债务付息支出</t>
  </si>
  <si>
    <t xml:space="preserve">    小型水库移民扶助基金及对应专项债务收入安排的支出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</si>
  <si>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</si>
  <si>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</si>
  <si>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</si>
  <si>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</si>
  <si>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</si>
  <si>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</si>
  <si>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</si>
  <si>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 xml:space="preserve">    铁路运输</t>
  </si>
  <si>
    <t xml:space="preserve">      创业担保贷款贴息</t>
  </si>
  <si>
    <t xml:space="preserve">      补充创业担保贷款基金</t>
  </si>
  <si>
    <t xml:space="preserve">      交通运输信息化建设</t>
  </si>
  <si>
    <t xml:space="preserve">  预备费</t>
  </si>
  <si>
    <t xml:space="preserve">    年初预留</t>
  </si>
  <si>
    <t xml:space="preserve">    其他支出</t>
  </si>
  <si>
    <t xml:space="preserve">      其他支出</t>
  </si>
  <si>
    <t xml:space="preserve">    成品油税费改革税收返还收入</t>
  </si>
  <si>
    <t xml:space="preserve">    革命老区转移支付收入</t>
  </si>
  <si>
    <t xml:space="preserve">    民族地区转移支付收入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</si>
  <si>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</si>
  <si>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</si>
  <si>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</si>
  <si>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</si>
  <si>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</si>
  <si>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</si>
  <si>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</si>
  <si>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</si>
  <si>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</si>
  <si>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</si>
  <si>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</si>
  <si>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</si>
  <si>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附件6</t>
  </si>
  <si>
    <t>附件7</t>
  </si>
  <si>
    <t>附件8</t>
  </si>
  <si>
    <t xml:space="preserve">    大中型水库移民后期扶持基金支出</t>
  </si>
  <si>
    <t>一、科学技术支出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</si>
  <si>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</si>
  <si>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</si>
  <si>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</si>
  <si>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</si>
  <si>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</si>
  <si>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十、金融支出</t>
  </si>
  <si>
    <t xml:space="preserve">    金融调控支出</t>
  </si>
  <si>
    <t xml:space="preserve">    可再生能源电价附加收入安排的支出</t>
  </si>
  <si>
    <t xml:space="preserve">    废弃电器电子产品处理基金支出</t>
  </si>
  <si>
    <t>变动预算数</t>
  </si>
  <si>
    <t>附件9</t>
  </si>
  <si>
    <t>累计占预算%</t>
  </si>
  <si>
    <t>附件10</t>
  </si>
  <si>
    <t>附件11</t>
  </si>
  <si>
    <t>附件12</t>
  </si>
  <si>
    <t>附件13</t>
  </si>
  <si>
    <t>单位：万元</t>
  </si>
  <si>
    <t>附件17</t>
  </si>
  <si>
    <t>占变动预算（%）</t>
  </si>
  <si>
    <t>二、失业保险基金本年收支结余</t>
  </si>
  <si>
    <t>　　失业保险基金年末滚存结余</t>
  </si>
  <si>
    <t>三、城镇职工基本医疗保险基金本年收支结余</t>
  </si>
  <si>
    <t>　　城镇职工基本医疗保险基金年末滚存结余</t>
  </si>
  <si>
    <t>四、工伤保险基金本年收支结余</t>
  </si>
  <si>
    <t>　　工伤保险基金年末滚存结余</t>
  </si>
  <si>
    <r>
      <t>五、生育保险基金</t>
    </r>
    <r>
      <rPr>
        <sz val="12"/>
        <color indexed="8"/>
        <rFont val="宋体"/>
        <family val="0"/>
      </rPr>
      <t>本年收支结余</t>
    </r>
  </si>
  <si>
    <t>　　生育保险基金年末滚存结余</t>
  </si>
  <si>
    <r>
      <t>六、城乡居民基本医疗保险基金</t>
    </r>
    <r>
      <rPr>
        <sz val="12"/>
        <color indexed="8"/>
        <rFont val="宋体"/>
        <family val="0"/>
      </rPr>
      <t>本年收支结余</t>
    </r>
  </si>
  <si>
    <t>　　城乡居民基本医疗保险基金年末滚存结余</t>
  </si>
  <si>
    <t>六、城乡居民养老保险基金本年收支结余</t>
  </si>
  <si>
    <t>　　城乡居民养老保险基金年末滚存结余</t>
  </si>
  <si>
    <t>一、企业职工基本养老保险基金本年收支结余</t>
  </si>
  <si>
    <t>　　企业职工基本养老保险基金年末滚存结余</t>
  </si>
  <si>
    <t>一般债务</t>
  </si>
  <si>
    <t>专项债务</t>
  </si>
  <si>
    <t>合计</t>
  </si>
  <si>
    <t>附件19</t>
  </si>
  <si>
    <t>支出合计</t>
  </si>
  <si>
    <t xml:space="preserve">    其中：政府性基金预算安排还本额</t>
  </si>
  <si>
    <t>单位：万元</t>
  </si>
  <si>
    <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</si>
  <si>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 xml:space="preserve">    国有股权、股份清算收入</t>
  </si>
  <si>
    <t xml:space="preserve">    国有独资企业清算收入</t>
  </si>
  <si>
    <t>上年结转收入</t>
  </si>
  <si>
    <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</si>
  <si>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物业管理费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</si>
  <si>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因公出国（境）费用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</si>
  <si>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专用材料费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</si>
  <si>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被装购置费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</si>
  <si>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专用燃料费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</si>
  <si>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</si>
  <si>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公务用车运行维护费</t>
    </r>
  </si>
  <si>
    <t xml:space="preserve">  其他交通费用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</si>
  <si>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救济费</t>
    </r>
  </si>
  <si>
    <t>科目编码</t>
  </si>
  <si>
    <t xml:space="preserve">    其他支出</t>
  </si>
  <si>
    <t xml:space="preserve">    科技重大专项</t>
  </si>
  <si>
    <t xml:space="preserve">    其他共产党事务支出</t>
  </si>
  <si>
    <t xml:space="preserve">    其他科学技术支出</t>
  </si>
  <si>
    <t xml:space="preserve">    其他文化体育与传媒支出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</si>
  <si>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</si>
  <si>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</si>
  <si>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</si>
  <si>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</si>
  <si>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</si>
  <si>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</si>
  <si>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</si>
  <si>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</si>
  <si>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</si>
  <si>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</si>
  <si>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</si>
  <si>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</si>
  <si>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</si>
  <si>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</si>
  <si>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</si>
  <si>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</si>
  <si>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</si>
  <si>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</si>
  <si>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</si>
  <si>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</si>
  <si>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</si>
  <si>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</si>
  <si>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</si>
  <si>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</si>
  <si>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</si>
  <si>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</si>
  <si>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</si>
  <si>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</si>
  <si>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</si>
  <si>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</si>
  <si>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</si>
  <si>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</si>
  <si>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</si>
  <si>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</si>
  <si>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</si>
  <si>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</si>
  <si>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</si>
  <si>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</si>
  <si>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</si>
  <si>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</si>
  <si>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</si>
  <si>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</si>
  <si>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</si>
  <si>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</si>
  <si>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</si>
  <si>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</si>
  <si>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</si>
  <si>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</si>
  <si>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</si>
  <si>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</si>
  <si>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</si>
  <si>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</si>
  <si>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</si>
  <si>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</si>
  <si>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</si>
  <si>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</si>
  <si>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</si>
  <si>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</si>
  <si>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</si>
  <si>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</si>
  <si>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</si>
  <si>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</si>
  <si>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</si>
  <si>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</si>
  <si>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</si>
  <si>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</si>
  <si>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</si>
  <si>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</si>
  <si>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</si>
  <si>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</si>
  <si>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</si>
  <si>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</si>
  <si>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</si>
  <si>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</si>
  <si>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</si>
  <si>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</si>
  <si>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</si>
  <si>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</si>
  <si>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</si>
  <si>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</si>
  <si>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</si>
  <si>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>2019年金口河区一般公共预算基本支出决算表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</si>
  <si>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公务接待费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</si>
  <si>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退职（役）费</t>
    </r>
  </si>
  <si>
    <t>资本性支出</t>
  </si>
  <si>
    <t xml:space="preserve">2019年金口河区预算内基本建设支出决算表 </t>
  </si>
  <si>
    <t xml:space="preserve">   一般公共服务支出</t>
  </si>
  <si>
    <t xml:space="preserve">   外交支出</t>
  </si>
  <si>
    <t xml:space="preserve"> 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</si>
  <si>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</si>
  <si>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</si>
  <si>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</si>
  <si>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</si>
  <si>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</si>
  <si>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</si>
  <si>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</si>
  <si>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</si>
  <si>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</si>
  <si>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</si>
  <si>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</si>
  <si>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</si>
  <si>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</si>
  <si>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</si>
  <si>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</si>
  <si>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</si>
  <si>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</si>
  <si>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>备注：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</si>
  <si>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</si>
  <si>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</si>
  <si>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</si>
  <si>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</si>
  <si>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</si>
  <si>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</si>
  <si>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</si>
  <si>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</si>
  <si>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</si>
  <si>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</si>
  <si>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</si>
  <si>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</si>
  <si>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港澳台侨事务</t>
  </si>
  <si>
    <t xml:space="preserve">      港澳事务</t>
  </si>
  <si>
    <t xml:space="preserve">      台湾事务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</si>
  <si>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</si>
  <si>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</si>
  <si>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</si>
  <si>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</si>
  <si>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</si>
  <si>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</si>
  <si>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</si>
  <si>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</si>
  <si>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</si>
  <si>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</si>
  <si>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</si>
  <si>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</si>
  <si>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</si>
  <si>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</si>
  <si>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</si>
  <si>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</si>
  <si>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</si>
  <si>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</si>
  <si>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</si>
  <si>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  其他共产党事务支出</t>
  </si>
  <si>
    <t xml:space="preserve">      国家赔偿费用支出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</si>
  <si>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</si>
  <si>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</si>
  <si>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</si>
  <si>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</si>
  <si>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</si>
  <si>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</si>
  <si>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</si>
  <si>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</si>
  <si>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</si>
  <si>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</si>
  <si>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</si>
  <si>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</si>
  <si>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</si>
  <si>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</si>
  <si>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</si>
  <si>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</si>
  <si>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</si>
  <si>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</si>
  <si>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</si>
  <si>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</si>
  <si>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</si>
  <si>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</si>
  <si>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</si>
  <si>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</si>
  <si>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</si>
  <si>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</si>
  <si>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</si>
  <si>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</si>
  <si>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</si>
  <si>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</si>
  <si>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</si>
  <si>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</si>
  <si>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公共安全支出</t>
  </si>
  <si>
    <t xml:space="preserve">    公安</t>
  </si>
  <si>
    <t>占变动预算数的%</t>
  </si>
  <si>
    <t>变动预算数</t>
  </si>
  <si>
    <t>附件3</t>
  </si>
  <si>
    <t>附件4</t>
  </si>
  <si>
    <t>累计占预算%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</si>
  <si>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</si>
  <si>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</si>
  <si>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</si>
  <si>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</si>
  <si>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</si>
  <si>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</si>
  <si>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</si>
  <si>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</si>
  <si>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</si>
  <si>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</si>
  <si>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</si>
  <si>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</si>
  <si>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</si>
  <si>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</si>
  <si>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</si>
  <si>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</si>
  <si>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</si>
  <si>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</si>
  <si>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</si>
  <si>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</si>
  <si>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</si>
  <si>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</si>
  <si>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</si>
  <si>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</si>
  <si>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</si>
  <si>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</si>
  <si>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</si>
  <si>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</si>
  <si>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</si>
  <si>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</si>
  <si>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</si>
  <si>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</si>
  <si>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</si>
  <si>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</si>
  <si>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</si>
  <si>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其他缉私警察支出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</si>
  <si>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</si>
  <si>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</si>
  <si>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</si>
  <si>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</si>
  <si>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</si>
  <si>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</si>
  <si>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</si>
  <si>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</si>
  <si>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</si>
  <si>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</si>
  <si>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</si>
  <si>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</si>
  <si>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</si>
  <si>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</si>
  <si>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</si>
  <si>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</si>
  <si>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</si>
  <si>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</si>
  <si>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</si>
  <si>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</si>
  <si>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</si>
  <si>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</si>
  <si>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</si>
  <si>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</si>
  <si>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</si>
  <si>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</si>
  <si>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</si>
  <si>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</si>
  <si>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</si>
  <si>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</si>
  <si>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</si>
  <si>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</si>
  <si>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</si>
  <si>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</si>
  <si>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</si>
  <si>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</si>
  <si>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</si>
  <si>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</si>
  <si>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</si>
  <si>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</si>
  <si>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</si>
  <si>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</si>
  <si>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</si>
  <si>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</si>
  <si>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</si>
  <si>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</si>
  <si>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</si>
  <si>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</si>
  <si>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</si>
  <si>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</si>
  <si>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</si>
  <si>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</si>
  <si>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</si>
  <si>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</si>
  <si>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</si>
  <si>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</si>
  <si>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生态环境保护宣传</t>
  </si>
  <si>
    <t xml:space="preserve">      生态环境国际合作及履约</t>
  </si>
  <si>
    <t>2110507</t>
  </si>
  <si>
    <t xml:space="preserve">       停伐补助</t>
  </si>
  <si>
    <t xml:space="preserve">       生态环境监测与信息</t>
  </si>
  <si>
    <t xml:space="preserve">       生态环境环境执法监察</t>
  </si>
  <si>
    <t xml:space="preserve">    林业和草原</t>
  </si>
  <si>
    <t xml:space="preserve">      事业机构</t>
  </si>
  <si>
    <t xml:space="preserve">      自然保护区等管理</t>
  </si>
  <si>
    <t xml:space="preserve">      对外合作与交流</t>
  </si>
  <si>
    <t xml:space="preserve">      产业化管理</t>
  </si>
  <si>
    <t xml:space="preserve">      贷款贴息</t>
  </si>
  <si>
    <t xml:space="preserve">      防灾减灾</t>
  </si>
  <si>
    <t>2130235</t>
  </si>
  <si>
    <t xml:space="preserve">       国家公园</t>
  </si>
  <si>
    <t>2130236</t>
  </si>
  <si>
    <t xml:space="preserve">       草原管理</t>
  </si>
  <si>
    <t>2130237</t>
  </si>
  <si>
    <t xml:space="preserve">       行业业务管理</t>
  </si>
  <si>
    <t>2130299</t>
  </si>
  <si>
    <t xml:space="preserve">      其他林业和草原支出</t>
  </si>
  <si>
    <t xml:space="preserve">      产业化发展</t>
  </si>
  <si>
    <t xml:space="preserve">      创新示范</t>
  </si>
  <si>
    <t xml:space="preserve">    其他农林水事务支出</t>
  </si>
  <si>
    <t xml:space="preserve">      其他农林水支出</t>
  </si>
  <si>
    <t xml:space="preserve">    其他交通运输支出</t>
  </si>
  <si>
    <t xml:space="preserve">      其他交通运输支出</t>
  </si>
  <si>
    <t xml:space="preserve">      技术推广与转化</t>
  </si>
  <si>
    <t xml:space="preserve">      执法与监督</t>
  </si>
  <si>
    <t>2130304</t>
  </si>
  <si>
    <t xml:space="preserve">    其他资源勘探信息等支出</t>
  </si>
  <si>
    <t xml:space="preserve">      其他资源勘探信息等支出</t>
  </si>
  <si>
    <t xml:space="preserve">    其他商业服务业等支出</t>
  </si>
  <si>
    <t xml:space="preserve">      其他商业服务业等支出</t>
  </si>
  <si>
    <t xml:space="preserve">      利息费用补贴支出</t>
  </si>
  <si>
    <t xml:space="preserve">      其他金融支出</t>
  </si>
  <si>
    <t>220</t>
  </si>
  <si>
    <t xml:space="preserve">  自然资源海洋气象等支出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</si>
  <si>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</si>
  <si>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</si>
  <si>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</si>
  <si>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</si>
  <si>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</si>
  <si>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</si>
  <si>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</si>
  <si>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2200105</t>
  </si>
  <si>
    <t>2200106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</si>
  <si>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</si>
  <si>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</si>
  <si>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</si>
  <si>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</si>
  <si>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</si>
  <si>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</t>
  </si>
  <si>
    <t>2200110</t>
  </si>
  <si>
    <t>2200112</t>
  </si>
  <si>
    <t>2200113</t>
  </si>
  <si>
    <t xml:space="preserve">      地质矿产资源与环境调查</t>
  </si>
  <si>
    <t>2200114</t>
  </si>
  <si>
    <t>2200115</t>
  </si>
  <si>
    <t>2200116</t>
  </si>
  <si>
    <t>2200119</t>
  </si>
  <si>
    <t>2200150</t>
  </si>
  <si>
    <t>2200199</t>
  </si>
  <si>
    <t>22099</t>
  </si>
  <si>
    <t xml:space="preserve">    其他自然资源海洋气象等支出</t>
  </si>
  <si>
    <t>2209901</t>
  </si>
  <si>
    <t xml:space="preserve">      其他自然资源海洋气象等支出</t>
  </si>
  <si>
    <t xml:space="preserve">      石油储备</t>
  </si>
  <si>
    <t xml:space="preserve">      其他能源储备支出</t>
  </si>
  <si>
    <t>224</t>
  </si>
  <si>
    <t xml:space="preserve"> 灾害防治及应急管理支出</t>
  </si>
  <si>
    <t>22401</t>
  </si>
  <si>
    <t xml:space="preserve">   应急管理事务</t>
  </si>
  <si>
    <t>2240101</t>
  </si>
  <si>
    <t xml:space="preserve">      行政运行</t>
  </si>
  <si>
    <t>2240102</t>
  </si>
  <si>
    <t xml:space="preserve">      一般行政管理事务</t>
  </si>
  <si>
    <t>2240103</t>
  </si>
  <si>
    <t xml:space="preserve">      机关服务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</si>
  <si>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</si>
  <si>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</si>
  <si>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</si>
  <si>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</si>
  <si>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</si>
  <si>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</si>
  <si>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2240107</t>
  </si>
  <si>
    <t xml:space="preserve">      安全生产基础</t>
  </si>
  <si>
    <t>2240108</t>
  </si>
  <si>
    <t xml:space="preserve">      应急救援</t>
  </si>
  <si>
    <t>2240109</t>
  </si>
  <si>
    <t xml:space="preserve">      应急管理</t>
  </si>
  <si>
    <t>2240150</t>
  </si>
  <si>
    <t xml:space="preserve">      事业运行</t>
  </si>
  <si>
    <t>2240199</t>
  </si>
  <si>
    <t>22402</t>
  </si>
  <si>
    <t xml:space="preserve">  消防事务</t>
  </si>
  <si>
    <t>2240201</t>
  </si>
  <si>
    <t xml:space="preserve">     行政运行</t>
  </si>
  <si>
    <t>2240202</t>
  </si>
  <si>
    <t xml:space="preserve">     一般行政管理事务</t>
  </si>
  <si>
    <t>2240203</t>
  </si>
  <si>
    <t xml:space="preserve">     机关服务</t>
  </si>
  <si>
    <t>2240204</t>
  </si>
  <si>
    <t xml:space="preserve">     消防应急救援</t>
  </si>
  <si>
    <t>2240299</t>
  </si>
  <si>
    <t xml:space="preserve">     其他消防事务支出</t>
  </si>
  <si>
    <t>22403</t>
  </si>
  <si>
    <t xml:space="preserve">  森林消防事务</t>
  </si>
  <si>
    <t>2240301</t>
  </si>
  <si>
    <t>2240302</t>
  </si>
  <si>
    <t>2240303</t>
  </si>
  <si>
    <t>2240304</t>
  </si>
  <si>
    <t xml:space="preserve">     森林消防应急救援</t>
  </si>
  <si>
    <t>2240399</t>
  </si>
  <si>
    <t xml:space="preserve">     其他森林消防事务支出</t>
  </si>
  <si>
    <t>22404</t>
  </si>
  <si>
    <t xml:space="preserve">  煤矿安全</t>
  </si>
  <si>
    <t>2240401</t>
  </si>
  <si>
    <t>2240402</t>
  </si>
  <si>
    <t>2240403</t>
  </si>
  <si>
    <t>2240404</t>
  </si>
  <si>
    <t xml:space="preserve">     煤矿安全监察事务</t>
  </si>
  <si>
    <t>2240405</t>
  </si>
  <si>
    <t xml:space="preserve">     煤矿应急救援事务</t>
  </si>
  <si>
    <t>2240450</t>
  </si>
  <si>
    <t xml:space="preserve">     事业运行</t>
  </si>
  <si>
    <t>2240499</t>
  </si>
  <si>
    <t xml:space="preserve">     其他煤矿安全支出</t>
  </si>
  <si>
    <t>22405</t>
  </si>
  <si>
    <t xml:space="preserve">  地震事务</t>
  </si>
  <si>
    <t>2240501</t>
  </si>
  <si>
    <t>2240502</t>
  </si>
  <si>
    <t>2240503</t>
  </si>
  <si>
    <t>2240504</t>
  </si>
  <si>
    <t xml:space="preserve">     地震监测</t>
  </si>
  <si>
    <t>2240505</t>
  </si>
  <si>
    <t xml:space="preserve">     地震预测预报</t>
  </si>
  <si>
    <t>2240506</t>
  </si>
  <si>
    <t xml:space="preserve">     地震灾害预防</t>
  </si>
  <si>
    <t>2240507</t>
  </si>
  <si>
    <t xml:space="preserve">     地震应急救援</t>
  </si>
  <si>
    <t>2240508</t>
  </si>
  <si>
    <t xml:space="preserve">     地震环境探察</t>
  </si>
  <si>
    <t>2240509</t>
  </si>
  <si>
    <t xml:space="preserve">     防震减灾信息管理</t>
  </si>
  <si>
    <t>2240510</t>
  </si>
  <si>
    <t xml:space="preserve">     防震减灾基础管理</t>
  </si>
  <si>
    <t>2240550</t>
  </si>
  <si>
    <t xml:space="preserve">     地震事业机构</t>
  </si>
  <si>
    <t>2240599</t>
  </si>
  <si>
    <t xml:space="preserve">     其他地震事务支出</t>
  </si>
  <si>
    <t>22406</t>
  </si>
  <si>
    <t xml:space="preserve">  自然灾害防治</t>
  </si>
  <si>
    <t>2240601</t>
  </si>
  <si>
    <t xml:space="preserve">     地质灾害防治</t>
  </si>
  <si>
    <t>2240602</t>
  </si>
  <si>
    <t xml:space="preserve">     森林草原防灾减灾</t>
  </si>
  <si>
    <t>2240699</t>
  </si>
  <si>
    <t xml:space="preserve">     其他自然灾害防治支出</t>
  </si>
  <si>
    <t>22407</t>
  </si>
  <si>
    <t xml:space="preserve">  自然灾害救灾及恢复重建支出</t>
  </si>
  <si>
    <t>2240701</t>
  </si>
  <si>
    <t xml:space="preserve">     中央自然灾害生活补助</t>
  </si>
  <si>
    <t>2240702</t>
  </si>
  <si>
    <t xml:space="preserve">     地方自然灾害生活补助</t>
  </si>
  <si>
    <t>2240703</t>
  </si>
  <si>
    <t xml:space="preserve">     自然灾害救灾补助</t>
  </si>
  <si>
    <t>2240704</t>
  </si>
  <si>
    <t xml:space="preserve">     自然灾害灾后重建补助</t>
  </si>
  <si>
    <t>2240799</t>
  </si>
  <si>
    <t xml:space="preserve">     其他自然灾害生活救助支出</t>
  </si>
  <si>
    <t>22499</t>
  </si>
  <si>
    <t xml:space="preserve">  其他灾害防治及应急管理支出</t>
  </si>
  <si>
    <t xml:space="preserve">      其他应急管理支出</t>
  </si>
  <si>
    <t>2019年金口河区区级一般公共预算收支决算平衡表</t>
  </si>
  <si>
    <t xml:space="preserve">    城乡居民基本医疗保险转移支付收入</t>
  </si>
  <si>
    <t>项目</t>
  </si>
  <si>
    <t>决 算 数</t>
  </si>
  <si>
    <t>一般公共预算收入</t>
  </si>
  <si>
    <t>一般公共预算支出</t>
  </si>
  <si>
    <t>补助下级支出</t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</si>
  <si>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</si>
  <si>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</si>
  <si>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</si>
  <si>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</si>
  <si>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</si>
  <si>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</si>
  <si>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</si>
  <si>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</si>
  <si>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</si>
  <si>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</si>
  <si>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</si>
  <si>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</si>
  <si>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</si>
  <si>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</si>
  <si>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</si>
  <si>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</si>
  <si>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城乡居民基本医疗保险转移支付支出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</si>
  <si>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</si>
  <si>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</si>
  <si>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</si>
  <si>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</si>
  <si>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</si>
  <si>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</si>
  <si>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</si>
  <si>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</si>
  <si>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</si>
  <si>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</si>
  <si>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</si>
  <si>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</si>
  <si>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</si>
  <si>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</si>
  <si>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</si>
  <si>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</si>
  <si>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</si>
  <si>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</si>
  <si>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</si>
  <si>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</si>
  <si>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</si>
  <si>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</si>
  <si>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</si>
  <si>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</si>
  <si>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</si>
  <si>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</si>
  <si>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</si>
  <si>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</si>
  <si>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</si>
  <si>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</si>
  <si>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</si>
  <si>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</si>
  <si>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</si>
  <si>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</si>
  <si>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</si>
  <si>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</si>
  <si>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</si>
  <si>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</si>
  <si>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</si>
  <si>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</si>
  <si>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</si>
  <si>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</si>
  <si>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</si>
  <si>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</si>
  <si>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</si>
  <si>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</si>
  <si>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</si>
  <si>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</si>
  <si>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</si>
  <si>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</si>
  <si>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其他一般性转移支付支出</t>
  </si>
  <si>
    <t xml:space="preserve">  专项转移支付支出</t>
  </si>
  <si>
    <t xml:space="preserve">    文化旅游体育与传媒</t>
  </si>
  <si>
    <t xml:space="preserve">    卫生健康</t>
  </si>
  <si>
    <t xml:space="preserve">    自然资源海洋气象等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</si>
  <si>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</si>
  <si>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</si>
  <si>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</si>
  <si>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</si>
  <si>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</si>
  <si>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</si>
  <si>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</si>
  <si>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</si>
  <si>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</si>
  <si>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</si>
  <si>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</si>
  <si>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</si>
  <si>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</si>
  <si>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</si>
  <si>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</si>
  <si>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</si>
  <si>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</si>
  <si>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</si>
  <si>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</si>
  <si>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</si>
  <si>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</si>
  <si>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</si>
  <si>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</si>
  <si>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</si>
  <si>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</si>
  <si>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</si>
  <si>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</si>
  <si>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</si>
  <si>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</si>
  <si>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</si>
  <si>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</si>
  <si>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</si>
  <si>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</si>
  <si>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</si>
  <si>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</si>
  <si>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</si>
  <si>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</si>
  <si>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</si>
  <si>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</si>
  <si>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</si>
  <si>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</si>
  <si>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</si>
  <si>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</si>
  <si>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</si>
  <si>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</si>
  <si>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</si>
  <si>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</si>
  <si>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</si>
  <si>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</si>
  <si>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</si>
  <si>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</si>
  <si>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</si>
  <si>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</si>
  <si>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</si>
  <si>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</si>
  <si>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</si>
  <si>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</si>
  <si>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</si>
  <si>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</si>
  <si>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</si>
  <si>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</si>
  <si>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2019年上级对金口河区税收返还和转移支付补助决算表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</si>
  <si>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</si>
  <si>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</si>
  <si>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</si>
  <si>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</si>
  <si>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</si>
  <si>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</si>
  <si>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</si>
  <si>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</si>
  <si>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</si>
  <si>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</si>
  <si>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</si>
  <si>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</si>
  <si>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</si>
  <si>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</si>
  <si>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</si>
  <si>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</si>
  <si>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</si>
  <si>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</si>
  <si>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</si>
  <si>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</si>
  <si>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</si>
  <si>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</si>
  <si>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</si>
  <si>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</si>
  <si>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</si>
  <si>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</si>
  <si>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</si>
  <si>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</si>
  <si>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</si>
  <si>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</si>
  <si>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</si>
  <si>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</si>
  <si>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</si>
  <si>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</si>
  <si>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</si>
  <si>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</si>
  <si>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</si>
  <si>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</si>
  <si>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</si>
  <si>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</si>
  <si>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</si>
  <si>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</si>
  <si>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</si>
  <si>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</si>
  <si>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</si>
  <si>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</si>
  <si>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</si>
  <si>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</si>
  <si>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</si>
  <si>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</si>
  <si>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</si>
  <si>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</si>
  <si>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</si>
  <si>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</si>
  <si>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</si>
  <si>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</si>
  <si>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</si>
  <si>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</si>
  <si>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</si>
  <si>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</si>
  <si>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</si>
  <si>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</si>
  <si>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</si>
  <si>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</si>
  <si>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宣传文化发展专项支出</t>
  </si>
  <si>
    <t xml:space="preserve">      文化产业发展专项支出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</si>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</sst>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#,##0.00_ "/>
    <numFmt numFmtId="186" formatCode="0.00_ "/>
    <numFmt numFmtId="187" formatCode="0_ "/>
    <numFmt numFmtId="188" formatCode="0.000000_ "/>
    <numFmt numFmtId="189" formatCode="0.00000_ "/>
    <numFmt numFmtId="190" formatCode="0.0000_ "/>
    <numFmt numFmtId="191" formatCode="0.000_ "/>
    <numFmt numFmtId="192" formatCode="0_);[Red]\(0\)"/>
    <numFmt numFmtId="193" formatCode="0.0_);[Red]\(0.0\)"/>
    <numFmt numFmtId="194" formatCode="0_ ;[Red]\-0\ "/>
    <numFmt numFmtId="195" formatCode="#,##0_ "/>
    <numFmt numFmtId="196" formatCode="0.00_ ;\-0.00"/>
    <numFmt numFmtId="197" formatCode="#,##0_);[Red]\(#,##0\)"/>
    <numFmt numFmtId="198" formatCode="###0"/>
    <numFmt numFmtId="199" formatCode="____@"/>
    <numFmt numFmtId="200" formatCode="0.0_ "/>
    <numFmt numFmtId="201" formatCode="0;_輀"/>
    <numFmt numFmtId="202" formatCode="0.00000000_ "/>
    <numFmt numFmtId="203" formatCode="0.00000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* #,##0.00;* \-#,##0.00;* &quot;&quot;??;@"/>
    <numFmt numFmtId="209" formatCode="* #,##0;* \-#,##0;* &quot;&quot;??;@"/>
    <numFmt numFmtId="210" formatCode="#,##0.0_ "/>
    <numFmt numFmtId="211" formatCode="#,##0.0000"/>
    <numFmt numFmtId="212" formatCode="0.0"/>
  </numFmts>
  <fonts count="63">
    <font>
      <sz val="1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Calibri"/>
      <family val="2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4"/>
      <name val="宋体"/>
      <family val="0"/>
    </font>
    <font>
      <sz val="10"/>
      <color indexed="20"/>
      <name val="Calibri"/>
      <family val="2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0"/>
      <color indexed="17"/>
      <name val="Calibri"/>
      <family val="2"/>
    </font>
    <font>
      <sz val="12"/>
      <name val="Courier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2"/>
      <name val="黑体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4"/>
      <color indexed="8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黑体"/>
      <family val="3"/>
    </font>
    <font>
      <sz val="18"/>
      <name val="黑体"/>
      <family val="3"/>
    </font>
    <font>
      <sz val="18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37" fontId="15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" fontId="2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6" fillId="0" borderId="0">
      <alignment/>
      <protection/>
    </xf>
    <xf numFmtId="184" fontId="0" fillId="0" borderId="0" applyFont="0" applyFill="0" applyBorder="0" applyAlignment="0" applyProtection="0"/>
    <xf numFmtId="4" fontId="16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59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</cellStyleXfs>
  <cellXfs count="290">
    <xf numFmtId="0" fontId="0" fillId="0" borderId="0" xfId="0" applyAlignment="1">
      <alignment vertical="center"/>
    </xf>
    <xf numFmtId="0" fontId="33" fillId="0" borderId="0" xfId="740" applyFont="1">
      <alignment vertical="center"/>
      <protection/>
    </xf>
    <xf numFmtId="0" fontId="33" fillId="0" borderId="0" xfId="740" applyFont="1" applyBorder="1">
      <alignment vertical="center"/>
      <protection/>
    </xf>
    <xf numFmtId="0" fontId="3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0" fillId="0" borderId="10" xfId="73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737" applyFont="1" applyFill="1" applyBorder="1" applyAlignment="1">
      <alignment horizontal="center" vertical="center"/>
      <protection/>
    </xf>
    <xf numFmtId="187" fontId="0" fillId="0" borderId="10" xfId="0" applyNumberFormat="1" applyFont="1" applyFill="1" applyBorder="1" applyAlignment="1">
      <alignment horizontal="center" vertical="center" wrapText="1"/>
    </xf>
    <xf numFmtId="49" fontId="0" fillId="0" borderId="10" xfId="737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86" fontId="34" fillId="0" borderId="10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9" fillId="24" borderId="10" xfId="0" applyNumberFormat="1" applyFont="1" applyFill="1" applyBorder="1" applyAlignment="1" applyProtection="1">
      <alignment horizontal="left" vertical="center"/>
      <protection/>
    </xf>
    <xf numFmtId="0" fontId="38" fillId="24" borderId="10" xfId="0" applyNumberFormat="1" applyFont="1" applyFill="1" applyBorder="1" applyAlignment="1" applyProtection="1">
      <alignment horizontal="left" vertical="center"/>
      <protection/>
    </xf>
    <xf numFmtId="0" fontId="39" fillId="24" borderId="10" xfId="0" applyNumberFormat="1" applyFont="1" applyFill="1" applyBorder="1" applyAlignment="1" applyProtection="1">
      <alignment horizontal="center" vertical="center"/>
      <protection/>
    </xf>
    <xf numFmtId="0" fontId="38" fillId="24" borderId="10" xfId="0" applyNumberFormat="1" applyFont="1" applyFill="1" applyBorder="1" applyAlignment="1" applyProtection="1">
      <alignment horizontal="center" vertical="center"/>
      <protection/>
    </xf>
    <xf numFmtId="186" fontId="35" fillId="0" borderId="10" xfId="692" applyNumberFormat="1" applyFont="1" applyFill="1" applyBorder="1" applyAlignment="1">
      <alignment horizontal="center" vertical="center"/>
      <protection/>
    </xf>
    <xf numFmtId="0" fontId="41" fillId="24" borderId="10" xfId="0" applyNumberFormat="1" applyFont="1" applyFill="1" applyBorder="1" applyAlignment="1" applyProtection="1">
      <alignment horizontal="center" vertical="center"/>
      <protection/>
    </xf>
    <xf numFmtId="0" fontId="40" fillId="24" borderId="10" xfId="0" applyNumberFormat="1" applyFont="1" applyFill="1" applyBorder="1" applyAlignment="1" applyProtection="1">
      <alignment horizontal="center" vertical="center"/>
      <protection/>
    </xf>
    <xf numFmtId="0" fontId="40" fillId="24" borderId="10" xfId="0" applyNumberFormat="1" applyFont="1" applyFill="1" applyBorder="1" applyAlignment="1" applyProtection="1">
      <alignment horizontal="left" vertical="center"/>
      <protection/>
    </xf>
    <xf numFmtId="0" fontId="41" fillId="24" borderId="10" xfId="0" applyNumberFormat="1" applyFont="1" applyFill="1" applyBorder="1" applyAlignment="1" applyProtection="1">
      <alignment horizontal="left" vertical="center"/>
      <protection/>
    </xf>
    <xf numFmtId="0" fontId="45" fillId="0" borderId="0" xfId="733" applyFont="1" applyFill="1" applyBorder="1" applyAlignment="1">
      <alignment/>
      <protection/>
    </xf>
    <xf numFmtId="0" fontId="45" fillId="0" borderId="0" xfId="733" applyFont="1" applyFill="1" applyBorder="1" applyAlignment="1">
      <alignment horizontal="center"/>
      <protection/>
    </xf>
    <xf numFmtId="193" fontId="0" fillId="0" borderId="0" xfId="0" applyNumberFormat="1" applyFont="1" applyBorder="1" applyAlignment="1">
      <alignment horizontal="right" vertical="center" wrapText="1"/>
    </xf>
    <xf numFmtId="192" fontId="0" fillId="0" borderId="0" xfId="733" applyNumberFormat="1" applyFont="1" applyFill="1" applyBorder="1" applyAlignment="1">
      <alignment vertical="center"/>
      <protection/>
    </xf>
    <xf numFmtId="0" fontId="0" fillId="0" borderId="0" xfId="733" applyFont="1" applyFill="1" applyBorder="1" applyAlignment="1">
      <alignment vertical="center"/>
      <protection/>
    </xf>
    <xf numFmtId="0" fontId="43" fillId="0" borderId="0" xfId="734" applyFont="1" applyFill="1" applyAlignment="1">
      <alignment vertical="center"/>
      <protection/>
    </xf>
    <xf numFmtId="0" fontId="0" fillId="0" borderId="0" xfId="549" applyFont="1" applyAlignment="1">
      <alignment horizontal="right" vertical="center"/>
      <protection/>
    </xf>
    <xf numFmtId="0" fontId="0" fillId="0" borderId="0" xfId="549" applyFont="1" applyFill="1" applyAlignment="1">
      <alignment vertical="center"/>
      <protection/>
    </xf>
    <xf numFmtId="197" fontId="0" fillId="0" borderId="0" xfId="549" applyNumberFormat="1" applyFont="1" applyAlignment="1">
      <alignment horizontal="right"/>
      <protection/>
    </xf>
    <xf numFmtId="0" fontId="35" fillId="0" borderId="10" xfId="549" applyFont="1" applyFill="1" applyBorder="1" applyAlignment="1">
      <alignment horizontal="center" vertical="center"/>
      <protection/>
    </xf>
    <xf numFmtId="0" fontId="35" fillId="0" borderId="0" xfId="734" applyFont="1" applyFill="1" applyAlignment="1">
      <alignment vertical="center"/>
      <protection/>
    </xf>
    <xf numFmtId="0" fontId="0" fillId="0" borderId="0" xfId="750" applyAlignment="1">
      <alignment/>
      <protection/>
    </xf>
    <xf numFmtId="0" fontId="0" fillId="0" borderId="0" xfId="549" applyAlignment="1">
      <alignment horizontal="left" vertical="center" indent="1"/>
      <protection/>
    </xf>
    <xf numFmtId="0" fontId="0" fillId="0" borderId="0" xfId="549" applyAlignment="1">
      <alignment horizontal="right"/>
      <protection/>
    </xf>
    <xf numFmtId="186" fontId="35" fillId="0" borderId="11" xfId="549" applyNumberFormat="1" applyFont="1" applyBorder="1" applyAlignment="1">
      <alignment horizontal="center" vertical="center"/>
      <protection/>
    </xf>
    <xf numFmtId="0" fontId="35" fillId="0" borderId="11" xfId="549" applyFont="1" applyBorder="1" applyAlignment="1">
      <alignment horizontal="center" vertical="center" wrapText="1"/>
      <protection/>
    </xf>
    <xf numFmtId="49" fontId="35" fillId="0" borderId="10" xfId="549" applyNumberFormat="1" applyFont="1" applyFill="1" applyBorder="1" applyAlignment="1" applyProtection="1">
      <alignment horizontal="center" vertical="center"/>
      <protection/>
    </xf>
    <xf numFmtId="49" fontId="35" fillId="0" borderId="10" xfId="549" applyNumberFormat="1" applyFont="1" applyFill="1" applyBorder="1" applyAlignment="1" applyProtection="1">
      <alignment vertical="center"/>
      <protection/>
    </xf>
    <xf numFmtId="49" fontId="0" fillId="0" borderId="10" xfId="549" applyNumberFormat="1" applyFont="1" applyFill="1" applyBorder="1" applyAlignment="1" applyProtection="1">
      <alignment vertical="center"/>
      <protection/>
    </xf>
    <xf numFmtId="0" fontId="35" fillId="0" borderId="0" xfId="549" applyFont="1" applyFill="1" applyBorder="1" applyAlignment="1">
      <alignment horizontal="left" vertical="center" wrapText="1"/>
      <protection/>
    </xf>
    <xf numFmtId="0" fontId="38" fillId="0" borderId="0" xfId="549" applyFont="1" applyFill="1" applyBorder="1" applyAlignment="1">
      <alignment horizontal="center" vertical="center" wrapText="1"/>
      <protection/>
    </xf>
    <xf numFmtId="0" fontId="38" fillId="0" borderId="0" xfId="549" applyFont="1" applyFill="1" applyAlignment="1">
      <alignment horizontal="center" vertical="center" wrapText="1"/>
      <protection/>
    </xf>
    <xf numFmtId="0" fontId="38" fillId="0" borderId="0" xfId="549" applyFont="1" applyFill="1" applyAlignment="1">
      <alignment horizontal="right" vertical="center" wrapText="1"/>
      <protection/>
    </xf>
    <xf numFmtId="0" fontId="35" fillId="0" borderId="10" xfId="549" applyFont="1" applyFill="1" applyBorder="1" applyAlignment="1">
      <alignment horizontal="center" vertical="center" wrapText="1"/>
      <protection/>
    </xf>
    <xf numFmtId="186" fontId="35" fillId="0" borderId="10" xfId="549" applyNumberFormat="1" applyFont="1" applyBorder="1" applyAlignment="1">
      <alignment horizontal="center" vertical="center"/>
      <protection/>
    </xf>
    <xf numFmtId="0" fontId="35" fillId="0" borderId="10" xfId="549" applyFont="1" applyBorder="1" applyAlignment="1">
      <alignment horizontal="center" vertical="center" wrapText="1"/>
      <protection/>
    </xf>
    <xf numFmtId="0" fontId="35" fillId="24" borderId="10" xfId="549" applyFont="1" applyFill="1" applyBorder="1" applyAlignment="1">
      <alignment horizontal="center" vertical="center" wrapText="1"/>
      <protection/>
    </xf>
    <xf numFmtId="0" fontId="35" fillId="24" borderId="10" xfId="549" applyFont="1" applyFill="1" applyBorder="1" applyAlignment="1">
      <alignment horizontal="left" vertical="center" wrapText="1"/>
      <protection/>
    </xf>
    <xf numFmtId="0" fontId="35" fillId="24" borderId="10" xfId="549" applyFont="1" applyFill="1" applyBorder="1" applyAlignment="1">
      <alignment vertical="center" wrapText="1"/>
      <protection/>
    </xf>
    <xf numFmtId="0" fontId="38" fillId="0" borderId="12" xfId="549" applyFont="1" applyFill="1" applyBorder="1" applyAlignment="1">
      <alignment horizontal="center" vertical="center" wrapText="1"/>
      <protection/>
    </xf>
    <xf numFmtId="0" fontId="49" fillId="0" borderId="0" xfId="616" applyFont="1" applyBorder="1">
      <alignment vertical="center"/>
      <protection/>
    </xf>
    <xf numFmtId="0" fontId="2" fillId="0" borderId="0" xfId="616" applyBorder="1">
      <alignment vertical="center"/>
      <protection/>
    </xf>
    <xf numFmtId="0" fontId="36" fillId="24" borderId="12" xfId="616" applyFont="1" applyFill="1" applyBorder="1" applyAlignment="1">
      <alignment vertical="center"/>
      <protection/>
    </xf>
    <xf numFmtId="0" fontId="36" fillId="24" borderId="12" xfId="616" applyFont="1" applyFill="1" applyBorder="1" applyAlignment="1">
      <alignment horizontal="right"/>
      <protection/>
    </xf>
    <xf numFmtId="0" fontId="34" fillId="0" borderId="10" xfId="549" applyFont="1" applyFill="1" applyBorder="1" applyAlignment="1">
      <alignment horizontal="center" vertical="center"/>
      <protection/>
    </xf>
    <xf numFmtId="0" fontId="34" fillId="0" borderId="10" xfId="549" applyFont="1" applyFill="1" applyBorder="1" applyAlignment="1">
      <alignment horizontal="left" vertical="center"/>
      <protection/>
    </xf>
    <xf numFmtId="0" fontId="36" fillId="0" borderId="10" xfId="549" applyFont="1" applyFill="1" applyBorder="1" applyAlignment="1">
      <alignment horizontal="left" vertical="center"/>
      <protection/>
    </xf>
    <xf numFmtId="192" fontId="0" fillId="0" borderId="0" xfId="734" applyNumberFormat="1" applyFont="1" applyFill="1" applyAlignment="1">
      <alignment vertical="center"/>
      <protection/>
    </xf>
    <xf numFmtId="0" fontId="0" fillId="0" borderId="0" xfId="734" applyFont="1" applyFill="1" applyAlignment="1">
      <alignment vertical="center"/>
      <protection/>
    </xf>
    <xf numFmtId="195" fontId="0" fillId="0" borderId="0" xfId="549" applyNumberFormat="1" applyFont="1" applyAlignment="1">
      <alignment vertical="center"/>
      <protection/>
    </xf>
    <xf numFmtId="195" fontId="0" fillId="0" borderId="0" xfId="549" applyNumberFormat="1" applyFont="1" applyAlignment="1">
      <alignment horizontal="right" vertical="center"/>
      <protection/>
    </xf>
    <xf numFmtId="195" fontId="35" fillId="0" borderId="10" xfId="549" applyNumberFormat="1" applyFont="1" applyBorder="1" applyAlignment="1">
      <alignment horizontal="center" vertical="center"/>
      <protection/>
    </xf>
    <xf numFmtId="0" fontId="36" fillId="0" borderId="10" xfId="549" applyFont="1" applyFill="1" applyBorder="1" applyAlignment="1">
      <alignment horizontal="left" vertical="center" wrapText="1"/>
      <protection/>
    </xf>
    <xf numFmtId="0" fontId="34" fillId="0" borderId="10" xfId="549" applyFont="1" applyBorder="1" applyAlignment="1">
      <alignment horizontal="center" vertical="center"/>
      <protection/>
    </xf>
    <xf numFmtId="0" fontId="35" fillId="0" borderId="10" xfId="691" applyFont="1" applyFill="1" applyBorder="1" applyAlignment="1">
      <alignment horizontal="center" vertical="center"/>
      <protection/>
    </xf>
    <xf numFmtId="187" fontId="35" fillId="0" borderId="10" xfId="691" applyNumberFormat="1" applyFont="1" applyFill="1" applyBorder="1" applyAlignment="1">
      <alignment horizontal="center" vertical="center"/>
      <protection/>
    </xf>
    <xf numFmtId="0" fontId="35" fillId="0" borderId="10" xfId="604" applyFont="1" applyFill="1" applyBorder="1" applyAlignment="1">
      <alignment horizontal="left" vertical="center"/>
      <protection/>
    </xf>
    <xf numFmtId="199" fontId="36" fillId="0" borderId="10" xfId="604" applyNumberFormat="1" applyFont="1" applyFill="1" applyBorder="1" applyAlignment="1">
      <alignment horizontal="left" vertical="center"/>
      <protection/>
    </xf>
    <xf numFmtId="0" fontId="35" fillId="0" borderId="10" xfId="604" applyFont="1" applyFill="1" applyBorder="1" applyAlignment="1">
      <alignment horizontal="center" vertical="center"/>
      <protection/>
    </xf>
    <xf numFmtId="0" fontId="35" fillId="0" borderId="0" xfId="733" applyFont="1" applyFill="1" applyAlignment="1">
      <alignment vertical="center"/>
      <protection/>
    </xf>
    <xf numFmtId="195" fontId="0" fillId="0" borderId="0" xfId="749" applyNumberFormat="1" applyFont="1" applyAlignment="1">
      <alignment/>
      <protection/>
    </xf>
    <xf numFmtId="0" fontId="0" fillId="0" borderId="0" xfId="749">
      <alignment vertical="center"/>
      <protection/>
    </xf>
    <xf numFmtId="195" fontId="0" fillId="0" borderId="0" xfId="749" applyNumberFormat="1" applyFont="1" applyAlignment="1">
      <alignment vertical="center"/>
      <protection/>
    </xf>
    <xf numFmtId="195" fontId="0" fillId="0" borderId="0" xfId="548" applyNumberFormat="1" applyFont="1" applyAlignment="1">
      <alignment horizontal="right" wrapText="1"/>
      <protection/>
    </xf>
    <xf numFmtId="195" fontId="35" fillId="0" borderId="10" xfId="749" applyNumberFormat="1" applyFont="1" applyBorder="1" applyAlignment="1">
      <alignment horizontal="center" vertical="center"/>
      <protection/>
    </xf>
    <xf numFmtId="0" fontId="35" fillId="0" borderId="0" xfId="735" applyFont="1" applyFill="1" applyAlignment="1">
      <alignment vertical="center"/>
      <protection/>
    </xf>
    <xf numFmtId="192" fontId="0" fillId="0" borderId="0" xfId="735" applyNumberFormat="1" applyFont="1" applyFill="1" applyAlignment="1">
      <alignment vertical="center"/>
      <protection/>
    </xf>
    <xf numFmtId="0" fontId="0" fillId="0" borderId="0" xfId="735" applyFont="1" applyFill="1" applyAlignment="1">
      <alignment vertical="center"/>
      <protection/>
    </xf>
    <xf numFmtId="0" fontId="45" fillId="0" borderId="0" xfId="603" applyFont="1" applyFill="1" applyAlignment="1">
      <alignment vertical="center"/>
      <protection/>
    </xf>
    <xf numFmtId="187" fontId="42" fillId="0" borderId="0" xfId="603" applyNumberFormat="1" applyFont="1" applyFill="1" applyAlignment="1">
      <alignment horizontal="center" vertical="center"/>
      <protection/>
    </xf>
    <xf numFmtId="0" fontId="35" fillId="0" borderId="0" xfId="633" applyFont="1" applyFill="1" applyAlignment="1">
      <alignment vertical="center"/>
      <protection/>
    </xf>
    <xf numFmtId="0" fontId="0" fillId="0" borderId="0" xfId="633" applyFill="1">
      <alignment/>
      <protection/>
    </xf>
    <xf numFmtId="0" fontId="45" fillId="0" borderId="0" xfId="633" applyFont="1" applyFill="1">
      <alignment/>
      <protection/>
    </xf>
    <xf numFmtId="0" fontId="52" fillId="0" borderId="10" xfId="633" applyFont="1" applyFill="1" applyBorder="1" applyAlignment="1">
      <alignment horizontal="center" vertical="center"/>
      <protection/>
    </xf>
    <xf numFmtId="0" fontId="52" fillId="0" borderId="10" xfId="633" applyNumberFormat="1" applyFont="1" applyFill="1" applyBorder="1" applyAlignment="1" applyProtection="1">
      <alignment horizontal="left" vertical="center"/>
      <protection/>
    </xf>
    <xf numFmtId="0" fontId="0" fillId="0" borderId="10" xfId="548" applyFont="1" applyFill="1" applyBorder="1" applyAlignment="1">
      <alignment horizontal="left" vertical="center"/>
      <protection/>
    </xf>
    <xf numFmtId="0" fontId="0" fillId="0" borderId="10" xfId="548" applyFill="1" applyBorder="1" applyAlignment="1">
      <alignment horizontal="left" vertical="center"/>
      <protection/>
    </xf>
    <xf numFmtId="0" fontId="35" fillId="0" borderId="10" xfId="549" applyNumberFormat="1" applyFont="1" applyFill="1" applyBorder="1" applyAlignment="1" applyProtection="1">
      <alignment horizontal="center" vertical="center"/>
      <protection/>
    </xf>
    <xf numFmtId="0" fontId="0" fillId="0" borderId="10" xfId="549" applyNumberFormat="1" applyFont="1" applyFill="1" applyBorder="1" applyAlignment="1" applyProtection="1">
      <alignment horizontal="center" vertical="center"/>
      <protection/>
    </xf>
    <xf numFmtId="0" fontId="34" fillId="0" borderId="10" xfId="616" applyFont="1" applyFill="1" applyBorder="1" applyAlignment="1">
      <alignment horizontal="center" vertical="center" wrapText="1"/>
      <protection/>
    </xf>
    <xf numFmtId="0" fontId="36" fillId="0" borderId="10" xfId="616" applyFont="1" applyFill="1" applyBorder="1" applyAlignment="1">
      <alignment horizontal="center" vertical="center" wrapText="1"/>
      <protection/>
    </xf>
    <xf numFmtId="0" fontId="34" fillId="0" borderId="10" xfId="616" applyNumberFormat="1" applyFont="1" applyFill="1" applyBorder="1" applyAlignment="1" applyProtection="1">
      <alignment horizontal="center" vertical="center" wrapText="1"/>
      <protection/>
    </xf>
    <xf numFmtId="0" fontId="34" fillId="0" borderId="10" xfId="604" applyFont="1" applyFill="1" applyBorder="1" applyAlignment="1">
      <alignment horizontal="left" vertical="center"/>
      <protection/>
    </xf>
    <xf numFmtId="187" fontId="35" fillId="0" borderId="10" xfId="691" applyNumberFormat="1" applyFont="1" applyFill="1" applyBorder="1" applyAlignment="1">
      <alignment horizontal="center" vertical="center" wrapText="1"/>
      <protection/>
    </xf>
    <xf numFmtId="187" fontId="35" fillId="0" borderId="10" xfId="604" applyNumberFormat="1" applyFont="1" applyFill="1" applyBorder="1" applyAlignment="1">
      <alignment horizontal="center" vertical="center" wrapText="1"/>
      <protection/>
    </xf>
    <xf numFmtId="187" fontId="0" fillId="0" borderId="10" xfId="604" applyNumberFormat="1" applyFont="1" applyFill="1" applyBorder="1" applyAlignment="1">
      <alignment horizontal="center" vertical="center" wrapText="1"/>
      <protection/>
    </xf>
    <xf numFmtId="187" fontId="35" fillId="0" borderId="10" xfId="634" applyNumberFormat="1" applyFont="1" applyFill="1" applyBorder="1" applyAlignment="1">
      <alignment horizontal="center" vertical="center" wrapText="1"/>
      <protection/>
    </xf>
    <xf numFmtId="187" fontId="0" fillId="0" borderId="10" xfId="634" applyNumberFormat="1" applyFont="1" applyFill="1" applyBorder="1" applyAlignment="1">
      <alignment horizontal="center" vertical="center" wrapText="1"/>
      <protection/>
    </xf>
    <xf numFmtId="0" fontId="53" fillId="0" borderId="10" xfId="704" applyFont="1" applyFill="1" applyBorder="1" applyAlignment="1">
      <alignment horizontal="center" vertical="center"/>
      <protection/>
    </xf>
    <xf numFmtId="3" fontId="53" fillId="0" borderId="10" xfId="704" applyNumberFormat="1" applyFont="1" applyFill="1" applyBorder="1" applyAlignment="1" applyProtection="1">
      <alignment horizontal="left" vertical="center" wrapText="1"/>
      <protection/>
    </xf>
    <xf numFmtId="0" fontId="53" fillId="0" borderId="10" xfId="704" applyFont="1" applyFill="1" applyBorder="1" applyAlignment="1">
      <alignment horizontal="left" vertical="center" wrapText="1"/>
      <protection/>
    </xf>
    <xf numFmtId="1" fontId="35" fillId="0" borderId="10" xfId="633" applyNumberFormat="1" applyFont="1" applyFill="1" applyBorder="1" applyAlignment="1" applyProtection="1">
      <alignment horizontal="center" vertical="center"/>
      <protection/>
    </xf>
    <xf numFmtId="187" fontId="0" fillId="0" borderId="10" xfId="603" applyNumberFormat="1" applyFont="1" applyFill="1" applyBorder="1" applyAlignment="1">
      <alignment horizontal="center" vertical="center" wrapText="1"/>
      <protection/>
    </xf>
    <xf numFmtId="0" fontId="0" fillId="0" borderId="10" xfId="633" applyFont="1" applyFill="1" applyBorder="1" applyAlignment="1">
      <alignment horizontal="center" vertical="center"/>
      <protection/>
    </xf>
    <xf numFmtId="0" fontId="0" fillId="0" borderId="10" xfId="633" applyFont="1" applyFill="1" applyBorder="1" applyAlignment="1">
      <alignment horizontal="center" vertical="center" wrapText="1"/>
      <protection/>
    </xf>
    <xf numFmtId="0" fontId="38" fillId="0" borderId="10" xfId="549" applyFont="1" applyFill="1" applyBorder="1" applyAlignment="1">
      <alignment horizontal="center"/>
      <protection/>
    </xf>
    <xf numFmtId="187" fontId="36" fillId="0" borderId="10" xfId="549" applyNumberFormat="1" applyFont="1" applyFill="1" applyBorder="1" applyAlignment="1">
      <alignment horizontal="center" vertical="center" wrapText="1"/>
      <protection/>
    </xf>
    <xf numFmtId="195" fontId="0" fillId="0" borderId="10" xfId="549" applyNumberFormat="1" applyFont="1" applyBorder="1" applyAlignment="1">
      <alignment horizontal="center" vertical="center"/>
      <protection/>
    </xf>
    <xf numFmtId="187" fontId="36" fillId="0" borderId="10" xfId="549" applyNumberFormat="1" applyFont="1" applyFill="1" applyBorder="1" applyAlignment="1" applyProtection="1">
      <alignment horizontal="center" vertical="center" wrapText="1"/>
      <protection/>
    </xf>
    <xf numFmtId="195" fontId="0" fillId="0" borderId="10" xfId="549" applyNumberFormat="1" applyFont="1" applyFill="1" applyBorder="1" applyAlignment="1">
      <alignment horizontal="center" vertical="center"/>
      <protection/>
    </xf>
    <xf numFmtId="187" fontId="34" fillId="0" borderId="10" xfId="549" applyNumberFormat="1" applyFont="1" applyFill="1" applyBorder="1" applyAlignment="1" applyProtection="1">
      <alignment horizontal="center" vertical="center" wrapText="1"/>
      <protection/>
    </xf>
    <xf numFmtId="0" fontId="34" fillId="0" borderId="10" xfId="616" applyFont="1" applyFill="1" applyBorder="1" applyAlignment="1">
      <alignment horizontal="right" vertical="center" wrapText="1"/>
      <protection/>
    </xf>
    <xf numFmtId="0" fontId="36" fillId="0" borderId="10" xfId="616" applyFont="1" applyFill="1" applyBorder="1" applyAlignment="1">
      <alignment horizontal="right" vertical="center" wrapText="1"/>
      <protection/>
    </xf>
    <xf numFmtId="0" fontId="34" fillId="0" borderId="10" xfId="616" applyNumberFormat="1" applyFont="1" applyFill="1" applyBorder="1" applyAlignment="1" applyProtection="1">
      <alignment vertical="center" wrapText="1"/>
      <protection/>
    </xf>
    <xf numFmtId="0" fontId="0" fillId="0" borderId="0" xfId="742" applyFont="1" applyBorder="1" applyAlignment="1">
      <alignment horizontal="center" vertical="center"/>
      <protection/>
    </xf>
    <xf numFmtId="0" fontId="0" fillId="0" borderId="0" xfId="742">
      <alignment vertical="center"/>
      <protection/>
    </xf>
    <xf numFmtId="0" fontId="0" fillId="0" borderId="0" xfId="742" applyAlignment="1">
      <alignment horizontal="right"/>
      <protection/>
    </xf>
    <xf numFmtId="0" fontId="35" fillId="0" borderId="10" xfId="742" applyFont="1" applyBorder="1" applyAlignment="1">
      <alignment horizontal="center" vertical="center"/>
      <protection/>
    </xf>
    <xf numFmtId="0" fontId="35" fillId="0" borderId="10" xfId="739" applyFont="1" applyBorder="1" applyAlignment="1">
      <alignment vertical="center"/>
      <protection/>
    </xf>
    <xf numFmtId="192" fontId="35" fillId="0" borderId="10" xfId="739" applyNumberFormat="1" applyFont="1" applyFill="1" applyBorder="1" applyAlignment="1">
      <alignment horizontal="right" vertical="center" wrapText="1"/>
      <protection/>
    </xf>
    <xf numFmtId="0" fontId="47" fillId="0" borderId="10" xfId="742" applyFont="1" applyFill="1" applyBorder="1">
      <alignment vertical="center"/>
      <protection/>
    </xf>
    <xf numFmtId="0" fontId="35" fillId="0" borderId="10" xfId="739" applyFont="1" applyBorder="1" applyAlignment="1">
      <alignment horizontal="center" vertical="center"/>
      <protection/>
    </xf>
    <xf numFmtId="186" fontId="35" fillId="0" borderId="10" xfId="743" applyNumberFormat="1" applyFont="1" applyFill="1" applyBorder="1" applyAlignment="1">
      <alignment horizontal="center" vertical="center"/>
      <protection/>
    </xf>
    <xf numFmtId="0" fontId="0" fillId="0" borderId="0" xfId="747" applyFont="1" applyFill="1">
      <alignment vertical="center"/>
      <protection/>
    </xf>
    <xf numFmtId="195" fontId="35" fillId="0" borderId="10" xfId="750" applyNumberFormat="1" applyFont="1" applyFill="1" applyBorder="1" applyAlignment="1">
      <alignment horizontal="center" vertical="center"/>
      <protection/>
    </xf>
    <xf numFmtId="0" fontId="35" fillId="0" borderId="10" xfId="747" applyFont="1" applyFill="1" applyBorder="1" applyAlignment="1">
      <alignment horizontal="center" vertical="center" wrapText="1"/>
      <protection/>
    </xf>
    <xf numFmtId="0" fontId="35" fillId="0" borderId="10" xfId="734" applyFont="1" applyFill="1" applyBorder="1" applyAlignment="1">
      <alignment horizontal="center" vertical="center" wrapText="1"/>
      <protection/>
    </xf>
    <xf numFmtId="0" fontId="35" fillId="0" borderId="10" xfId="747" applyFont="1" applyFill="1" applyBorder="1" applyAlignment="1">
      <alignment horizontal="justify" vertical="center" wrapText="1"/>
      <protection/>
    </xf>
    <xf numFmtId="0" fontId="35" fillId="0" borderId="10" xfId="747" applyFont="1" applyFill="1" applyBorder="1" applyAlignment="1">
      <alignment horizontal="right" vertical="center" wrapText="1"/>
      <protection/>
    </xf>
    <xf numFmtId="0" fontId="38" fillId="0" borderId="10" xfId="747" applyFont="1" applyFill="1" applyBorder="1" applyAlignment="1">
      <alignment vertical="center" wrapText="1"/>
      <protection/>
    </xf>
    <xf numFmtId="0" fontId="0" fillId="0" borderId="10" xfId="747" applyFont="1" applyFill="1" applyBorder="1" applyAlignment="1">
      <alignment horizontal="justify" vertical="center" wrapText="1"/>
      <protection/>
    </xf>
    <xf numFmtId="0" fontId="0" fillId="0" borderId="10" xfId="747" applyFont="1" applyFill="1" applyBorder="1" applyAlignment="1">
      <alignment horizontal="right" vertical="center" wrapText="1"/>
      <protection/>
    </xf>
    <xf numFmtId="0" fontId="0" fillId="0" borderId="10" xfId="747" applyFont="1" applyFill="1" applyBorder="1" applyAlignment="1">
      <alignment vertical="center" wrapText="1"/>
      <protection/>
    </xf>
    <xf numFmtId="0" fontId="34" fillId="0" borderId="0" xfId="611" applyFont="1">
      <alignment vertical="center"/>
      <protection/>
    </xf>
    <xf numFmtId="0" fontId="2" fillId="0" borderId="0" xfId="611">
      <alignment vertical="center"/>
      <protection/>
    </xf>
    <xf numFmtId="0" fontId="36" fillId="0" borderId="12" xfId="611" applyFont="1" applyFill="1" applyBorder="1" applyAlignment="1">
      <alignment vertical="center"/>
      <protection/>
    </xf>
    <xf numFmtId="0" fontId="35" fillId="0" borderId="10" xfId="748" applyFont="1" applyFill="1" applyBorder="1" applyAlignment="1">
      <alignment horizontal="center" vertical="center" wrapText="1"/>
      <protection/>
    </xf>
    <xf numFmtId="0" fontId="40" fillId="24" borderId="10" xfId="740" applyFont="1" applyFill="1" applyBorder="1" applyAlignment="1">
      <alignment horizontal="center" vertical="center"/>
      <protection/>
    </xf>
    <xf numFmtId="0" fontId="40" fillId="24" borderId="10" xfId="740" applyFont="1" applyFill="1" applyBorder="1" applyAlignment="1">
      <alignment horizontal="center" vertical="center" wrapText="1"/>
      <protection/>
    </xf>
    <xf numFmtId="0" fontId="46" fillId="24" borderId="10" xfId="0" applyNumberFormat="1" applyFont="1" applyFill="1" applyBorder="1" applyAlignment="1" applyProtection="1">
      <alignment horizontal="left" vertical="center"/>
      <protection/>
    </xf>
    <xf numFmtId="0" fontId="36" fillId="0" borderId="10" xfId="604" applyFont="1" applyFill="1" applyBorder="1" applyAlignment="1">
      <alignment horizontal="left" vertical="center"/>
      <protection/>
    </xf>
    <xf numFmtId="3" fontId="38" fillId="24" borderId="10" xfId="0" applyNumberFormat="1" applyFont="1" applyFill="1" applyBorder="1" applyAlignment="1" applyProtection="1">
      <alignment horizontal="center" vertical="center"/>
      <protection/>
    </xf>
    <xf numFmtId="186" fontId="40" fillId="0" borderId="10" xfId="692" applyNumberFormat="1" applyFont="1" applyFill="1" applyBorder="1" applyAlignment="1">
      <alignment horizontal="center" vertical="center"/>
      <protection/>
    </xf>
    <xf numFmtId="0" fontId="38" fillId="24" borderId="10" xfId="0" applyFont="1" applyFill="1" applyBorder="1" applyAlignment="1">
      <alignment horizontal="center" vertical="center"/>
    </xf>
    <xf numFmtId="0" fontId="36" fillId="0" borderId="10" xfId="549" applyNumberFormat="1" applyFont="1" applyFill="1" applyBorder="1" applyAlignment="1" applyProtection="1">
      <alignment horizontal="center" vertical="center"/>
      <protection/>
    </xf>
    <xf numFmtId="0" fontId="35" fillId="0" borderId="10" xfId="549" applyFont="1" applyFill="1" applyBorder="1" applyAlignment="1">
      <alignment horizontal="center"/>
      <protection/>
    </xf>
    <xf numFmtId="0" fontId="56" fillId="0" borderId="12" xfId="740" applyFont="1" applyBorder="1" applyAlignment="1">
      <alignment horizontal="center" vertical="center"/>
      <protection/>
    </xf>
    <xf numFmtId="0" fontId="34" fillId="0" borderId="0" xfId="740" applyFont="1">
      <alignment vertical="center"/>
      <protection/>
    </xf>
    <xf numFmtId="0" fontId="54" fillId="0" borderId="0" xfId="733" applyFont="1" applyFill="1" applyBorder="1" applyAlignment="1">
      <alignment vertical="center"/>
      <protection/>
    </xf>
    <xf numFmtId="0" fontId="54" fillId="0" borderId="0" xfId="734" applyFont="1" applyFill="1" applyAlignment="1">
      <alignment vertical="center"/>
      <protection/>
    </xf>
    <xf numFmtId="0" fontId="60" fillId="0" borderId="0" xfId="616" applyFont="1" applyBorder="1">
      <alignment vertical="center"/>
      <protection/>
    </xf>
    <xf numFmtId="0" fontId="34" fillId="0" borderId="10" xfId="549" applyFont="1" applyFill="1" applyBorder="1" applyAlignment="1">
      <alignment horizontal="left" vertical="center"/>
      <protection/>
    </xf>
    <xf numFmtId="3" fontId="53" fillId="24" borderId="10" xfId="745" applyNumberFormat="1" applyFont="1" applyFill="1" applyBorder="1" applyAlignment="1" applyProtection="1">
      <alignment horizontal="left" vertical="center" wrapText="1"/>
      <protection/>
    </xf>
    <xf numFmtId="1" fontId="53" fillId="24" borderId="1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741">
      <alignment vertical="center"/>
      <protection/>
    </xf>
    <xf numFmtId="0" fontId="0" fillId="0" borderId="0" xfId="741" applyFont="1" applyBorder="1" applyAlignment="1">
      <alignment horizontal="center" vertical="center"/>
      <protection/>
    </xf>
    <xf numFmtId="0" fontId="0" fillId="0" borderId="0" xfId="741" applyFont="1">
      <alignment vertical="center"/>
      <protection/>
    </xf>
    <xf numFmtId="0" fontId="0" fillId="0" borderId="12" xfId="741" applyFont="1" applyBorder="1" applyAlignment="1">
      <alignment horizontal="right"/>
      <protection/>
    </xf>
    <xf numFmtId="1" fontId="35" fillId="0" borderId="0" xfId="0" applyNumberFormat="1" applyFont="1" applyAlignment="1">
      <alignment vertical="center"/>
    </xf>
    <xf numFmtId="0" fontId="0" fillId="0" borderId="0" xfId="746" applyFill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0" fontId="36" fillId="24" borderId="10" xfId="746" applyFont="1" applyFill="1" applyBorder="1" applyAlignment="1">
      <alignment horizontal="justify" vertical="center" wrapText="1"/>
      <protection/>
    </xf>
    <xf numFmtId="3" fontId="35" fillId="0" borderId="10" xfId="746" applyNumberFormat="1" applyFont="1" applyFill="1" applyBorder="1" applyAlignment="1">
      <alignment horizontal="center" vertical="center" wrapText="1"/>
      <protection/>
    </xf>
    <xf numFmtId="0" fontId="35" fillId="0" borderId="0" xfId="746" applyFont="1" applyFill="1">
      <alignment vertical="center"/>
      <protection/>
    </xf>
    <xf numFmtId="3" fontId="36" fillId="24" borderId="10" xfId="736" applyNumberFormat="1" applyFont="1" applyFill="1" applyBorder="1" applyAlignment="1" applyProtection="1">
      <alignment horizontal="center" vertical="center"/>
      <protection/>
    </xf>
    <xf numFmtId="0" fontId="36" fillId="24" borderId="10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>
      <alignment horizontal="justify" vertical="center" wrapText="1"/>
    </xf>
    <xf numFmtId="0" fontId="34" fillId="0" borderId="13" xfId="549" applyFont="1" applyFill="1" applyBorder="1" applyAlignment="1">
      <alignment horizontal="center" vertical="center"/>
      <protection/>
    </xf>
    <xf numFmtId="0" fontId="34" fillId="0" borderId="13" xfId="549" applyFont="1" applyFill="1" applyBorder="1" applyAlignment="1">
      <alignment horizontal="left" vertical="center"/>
      <protection/>
    </xf>
    <xf numFmtId="0" fontId="36" fillId="0" borderId="13" xfId="549" applyFont="1" applyFill="1" applyBorder="1" applyAlignment="1">
      <alignment horizontal="left" vertical="center"/>
      <protection/>
    </xf>
    <xf numFmtId="0" fontId="36" fillId="0" borderId="0" xfId="611" applyFont="1" applyFill="1" applyBorder="1" applyAlignment="1">
      <alignment horizontal="right"/>
      <protection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3" fillId="0" borderId="10" xfId="749" applyFont="1" applyBorder="1" applyAlignment="1">
      <alignment horizontal="center" vertical="center"/>
      <protection/>
    </xf>
    <xf numFmtId="186" fontId="19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2" fillId="0" borderId="10" xfId="749" applyFont="1" applyBorder="1" applyAlignment="1">
      <alignment horizontal="center" vertical="center"/>
      <protection/>
    </xf>
    <xf numFmtId="3" fontId="42" fillId="0" borderId="10" xfId="704" applyNumberFormat="1" applyFont="1" applyFill="1" applyBorder="1" applyAlignment="1" applyProtection="1">
      <alignment horizontal="left" vertical="center" wrapText="1"/>
      <protection/>
    </xf>
    <xf numFmtId="3" fontId="42" fillId="24" borderId="10" xfId="745" applyNumberFormat="1" applyFont="1" applyFill="1" applyBorder="1" applyAlignment="1" applyProtection="1">
      <alignment horizontal="left" vertical="center" wrapText="1"/>
      <protection/>
    </xf>
    <xf numFmtId="1" fontId="42" fillId="24" borderId="10" xfId="0" applyNumberFormat="1" applyFont="1" applyFill="1" applyBorder="1" applyAlignment="1">
      <alignment vertical="center"/>
    </xf>
    <xf numFmtId="0" fontId="42" fillId="0" borderId="10" xfId="704" applyFont="1" applyFill="1" applyBorder="1" applyAlignment="1">
      <alignment horizontal="left" vertical="center" wrapText="1"/>
      <protection/>
    </xf>
    <xf numFmtId="195" fontId="0" fillId="0" borderId="0" xfId="548" applyNumberFormat="1" applyFont="1" applyFill="1" applyAlignment="1">
      <alignment horizontal="center" wrapText="1"/>
      <protection/>
    </xf>
    <xf numFmtId="0" fontId="62" fillId="0" borderId="0" xfId="584" applyFont="1" applyBorder="1" applyAlignment="1">
      <alignment horizontal="center" vertical="center"/>
      <protection/>
    </xf>
    <xf numFmtId="0" fontId="2" fillId="0" borderId="0" xfId="584" applyFont="1" applyBorder="1" applyAlignment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624" applyFont="1" applyBorder="1" applyAlignment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186" fontId="35" fillId="0" borderId="10" xfId="549" applyNumberFormat="1" applyFont="1" applyFill="1" applyBorder="1" applyAlignment="1" applyProtection="1">
      <alignment horizontal="center" vertical="center"/>
      <protection/>
    </xf>
    <xf numFmtId="186" fontId="35" fillId="24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49" applyNumberFormat="1" applyFont="1" applyFill="1" applyBorder="1" applyAlignment="1" applyProtection="1">
      <alignment horizontal="center" vertical="center"/>
      <protection/>
    </xf>
    <xf numFmtId="0" fontId="35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8" fillId="0" borderId="14" xfId="0" applyFont="1" applyBorder="1" applyAlignment="1" applyProtection="1">
      <alignment vertical="center"/>
      <protection/>
    </xf>
    <xf numFmtId="0" fontId="28" fillId="24" borderId="14" xfId="0" applyFont="1" applyFill="1" applyBorder="1" applyAlignment="1" applyProtection="1">
      <alignment vertical="center"/>
      <protection/>
    </xf>
    <xf numFmtId="0" fontId="28" fillId="24" borderId="15" xfId="0" applyFont="1" applyFill="1" applyBorder="1" applyAlignment="1" applyProtection="1">
      <alignment vertical="center"/>
      <protection/>
    </xf>
    <xf numFmtId="0" fontId="28" fillId="24" borderId="10" xfId="0" applyFont="1" applyFill="1" applyBorder="1" applyAlignment="1" applyProtection="1">
      <alignment vertical="center"/>
      <protection/>
    </xf>
    <xf numFmtId="0" fontId="41" fillId="24" borderId="14" xfId="0" applyFont="1" applyFill="1" applyBorder="1" applyAlignment="1" applyProtection="1">
      <alignment vertical="center"/>
      <protection/>
    </xf>
    <xf numFmtId="0" fontId="53" fillId="0" borderId="10" xfId="0" applyFont="1" applyBorder="1" applyAlignment="1">
      <alignment vertical="center"/>
    </xf>
    <xf numFmtId="0" fontId="42" fillId="0" borderId="10" xfId="0" applyNumberFormat="1" applyFont="1" applyBorder="1" applyAlignment="1">
      <alignment horizontal="left" vertical="center"/>
    </xf>
    <xf numFmtId="0" fontId="42" fillId="24" borderId="10" xfId="0" applyNumberFormat="1" applyFont="1" applyFill="1" applyBorder="1" applyAlignment="1" applyProtection="1">
      <alignment horizontal="left" vertical="center"/>
      <protection/>
    </xf>
    <xf numFmtId="0" fontId="53" fillId="25" borderId="10" xfId="0" applyNumberFormat="1" applyFont="1" applyFill="1" applyBorder="1" applyAlignment="1" applyProtection="1">
      <alignment horizontal="left" vertical="center"/>
      <protection/>
    </xf>
    <xf numFmtId="0" fontId="53" fillId="24" borderId="10" xfId="0" applyNumberFormat="1" applyFont="1" applyFill="1" applyBorder="1" applyAlignment="1" applyProtection="1">
      <alignment horizontal="left" vertical="center"/>
      <protection/>
    </xf>
    <xf numFmtId="0" fontId="42" fillId="0" borderId="10" xfId="0" applyFont="1" applyBorder="1" applyAlignment="1">
      <alignment vertical="center"/>
    </xf>
    <xf numFmtId="0" fontId="42" fillId="25" borderId="10" xfId="0" applyNumberFormat="1" applyFont="1" applyFill="1" applyBorder="1" applyAlignment="1" applyProtection="1">
      <alignment horizontal="left" vertical="center"/>
      <protection/>
    </xf>
    <xf numFmtId="49" fontId="35" fillId="0" borderId="10" xfId="0" applyNumberFormat="1" applyFont="1" applyFill="1" applyBorder="1" applyAlignment="1" applyProtection="1">
      <alignment vertical="center" wrapText="1"/>
      <protection/>
    </xf>
    <xf numFmtId="3" fontId="53" fillId="24" borderId="10" xfId="0" applyNumberFormat="1" applyFont="1" applyFill="1" applyBorder="1" applyAlignment="1" applyProtection="1">
      <alignment horizontal="center" vertical="center"/>
      <protection/>
    </xf>
    <xf numFmtId="3" fontId="53" fillId="0" borderId="10" xfId="704" applyNumberFormat="1" applyFont="1" applyFill="1" applyBorder="1" applyAlignment="1">
      <alignment horizontal="center" vertical="center"/>
      <protection/>
    </xf>
    <xf numFmtId="0" fontId="0" fillId="0" borderId="16" xfId="548" applyFont="1" applyFill="1" applyBorder="1" applyAlignment="1">
      <alignment horizontal="left" vertical="center"/>
      <protection/>
    </xf>
    <xf numFmtId="192" fontId="35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739" applyFont="1" applyBorder="1" applyAlignment="1">
      <alignment vertical="center"/>
      <protection/>
    </xf>
    <xf numFmtId="192" fontId="0" fillId="0" borderId="10" xfId="739" applyNumberFormat="1" applyFont="1" applyFill="1" applyBorder="1" applyAlignment="1">
      <alignment horizontal="right" vertical="center" wrapText="1"/>
      <protection/>
    </xf>
    <xf numFmtId="0" fontId="0" fillId="0" borderId="10" xfId="742" applyFont="1" applyFill="1" applyBorder="1">
      <alignment vertical="center"/>
      <protection/>
    </xf>
    <xf numFmtId="0" fontId="0" fillId="0" borderId="10" xfId="739" applyFont="1" applyFill="1" applyBorder="1" applyAlignment="1">
      <alignment vertical="center"/>
      <protection/>
    </xf>
    <xf numFmtId="0" fontId="0" fillId="0" borderId="10" xfId="739" applyFont="1" applyFill="1" applyBorder="1" applyAlignment="1">
      <alignment vertical="center"/>
      <protection/>
    </xf>
    <xf numFmtId="192" fontId="0" fillId="0" borderId="10" xfId="739" applyNumberFormat="1" applyFont="1" applyFill="1" applyBorder="1" applyAlignment="1">
      <alignment horizontal="right" vertical="center" wrapText="1"/>
      <protection/>
    </xf>
    <xf numFmtId="0" fontId="0" fillId="0" borderId="10" xfId="742" applyFont="1" applyFill="1" applyBorder="1">
      <alignment vertical="center"/>
      <protection/>
    </xf>
    <xf numFmtId="0" fontId="0" fillId="0" borderId="10" xfId="739" applyFont="1" applyBorder="1" applyAlignment="1">
      <alignment vertical="center"/>
      <protection/>
    </xf>
    <xf numFmtId="0" fontId="0" fillId="0" borderId="10" xfId="742" applyFont="1" applyBorder="1">
      <alignment vertical="center"/>
      <protection/>
    </xf>
    <xf numFmtId="192" fontId="0" fillId="0" borderId="10" xfId="739" applyNumberFormat="1" applyFont="1" applyFill="1" applyBorder="1" applyAlignment="1">
      <alignment horizontal="center" vertical="center" wrapText="1"/>
      <protection/>
    </xf>
    <xf numFmtId="0" fontId="0" fillId="0" borderId="10" xfId="742" applyFont="1" applyBorder="1" applyAlignment="1">
      <alignment horizontal="center" vertical="center"/>
      <protection/>
    </xf>
    <xf numFmtId="0" fontId="0" fillId="0" borderId="10" xfId="742" applyFont="1" applyBorder="1">
      <alignment vertical="center"/>
      <protection/>
    </xf>
    <xf numFmtId="192" fontId="35" fillId="0" borderId="10" xfId="739" applyNumberFormat="1" applyFont="1" applyFill="1" applyBorder="1" applyAlignment="1">
      <alignment horizontal="center" vertical="center" wrapText="1"/>
      <protection/>
    </xf>
    <xf numFmtId="0" fontId="36" fillId="0" borderId="10" xfId="742" applyFont="1" applyFill="1" applyBorder="1" applyAlignment="1">
      <alignment horizontal="center" vertical="center"/>
      <protection/>
    </xf>
    <xf numFmtId="192" fontId="0" fillId="0" borderId="10" xfId="739" applyNumberFormat="1" applyFont="1" applyFill="1" applyBorder="1" applyAlignment="1">
      <alignment horizontal="center" vertical="center" wrapText="1"/>
      <protection/>
    </xf>
    <xf numFmtId="0" fontId="0" fillId="0" borderId="13" xfId="738" applyFont="1" applyFill="1" applyBorder="1" applyAlignment="1">
      <alignment horizontal="left" vertical="center"/>
      <protection/>
    </xf>
    <xf numFmtId="192" fontId="0" fillId="0" borderId="10" xfId="739" applyNumberFormat="1" applyFont="1" applyFill="1" applyBorder="1" applyAlignment="1">
      <alignment horizontal="center" vertical="center" wrapText="1"/>
      <protection/>
    </xf>
    <xf numFmtId="0" fontId="47" fillId="0" borderId="10" xfId="742" applyFont="1" applyFill="1" applyBorder="1" applyAlignment="1">
      <alignment horizontal="center" vertical="center"/>
      <protection/>
    </xf>
    <xf numFmtId="0" fontId="0" fillId="0" borderId="10" xfId="742" applyFont="1" applyFill="1" applyBorder="1" applyAlignment="1">
      <alignment horizontal="center" vertical="center"/>
      <protection/>
    </xf>
    <xf numFmtId="0" fontId="0" fillId="0" borderId="10" xfId="742" applyFont="1" applyFill="1" applyBorder="1" applyAlignment="1">
      <alignment horizontal="center" vertical="center"/>
      <protection/>
    </xf>
    <xf numFmtId="0" fontId="0" fillId="0" borderId="10" xfId="742" applyFont="1" applyBorder="1" applyAlignment="1">
      <alignment horizontal="center" vertical="center"/>
      <protection/>
    </xf>
    <xf numFmtId="0" fontId="35" fillId="0" borderId="13" xfId="738" applyFont="1" applyBorder="1" applyAlignment="1">
      <alignment horizontal="left" vertical="center"/>
      <protection/>
    </xf>
    <xf numFmtId="0" fontId="0" fillId="0" borderId="13" xfId="738" applyFont="1" applyBorder="1" applyAlignment="1">
      <alignment horizontal="left" vertical="center"/>
      <protection/>
    </xf>
    <xf numFmtId="0" fontId="0" fillId="0" borderId="13" xfId="738" applyFont="1" applyBorder="1" applyAlignment="1">
      <alignment horizontal="left" vertical="center"/>
      <protection/>
    </xf>
    <xf numFmtId="0" fontId="0" fillId="0" borderId="13" xfId="738" applyFont="1" applyBorder="1" applyAlignment="1">
      <alignment horizontal="left" vertical="center"/>
      <protection/>
    </xf>
    <xf numFmtId="0" fontId="35" fillId="0" borderId="13" xfId="738" applyFont="1" applyFill="1" applyBorder="1" applyAlignment="1">
      <alignment horizontal="left" vertical="center"/>
      <protection/>
    </xf>
    <xf numFmtId="0" fontId="0" fillId="0" borderId="10" xfId="741" applyFont="1" applyBorder="1" applyAlignment="1">
      <alignment horizontal="center" vertical="center"/>
      <protection/>
    </xf>
    <xf numFmtId="0" fontId="0" fillId="0" borderId="10" xfId="741" applyFont="1" applyBorder="1" applyAlignment="1">
      <alignment horizontal="center" vertical="center" wrapText="1"/>
      <protection/>
    </xf>
    <xf numFmtId="0" fontId="35" fillId="0" borderId="10" xfId="738" applyFont="1" applyBorder="1" applyAlignment="1">
      <alignment vertical="center"/>
      <protection/>
    </xf>
    <xf numFmtId="0" fontId="0" fillId="24" borderId="10" xfId="0" applyFill="1" applyBorder="1" applyAlignment="1">
      <alignment horizontal="center" vertical="center"/>
    </xf>
    <xf numFmtId="0" fontId="0" fillId="0" borderId="10" xfId="738" applyBorder="1" applyAlignment="1">
      <alignment vertical="center"/>
      <protection/>
    </xf>
    <xf numFmtId="0" fontId="0" fillId="0" borderId="10" xfId="738" applyFont="1" applyBorder="1" applyAlignment="1">
      <alignment vertical="center"/>
      <protection/>
    </xf>
    <xf numFmtId="0" fontId="35" fillId="0" borderId="10" xfId="0" applyFont="1" applyBorder="1" applyAlignment="1">
      <alignment horizontal="left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741" applyFont="1" applyFill="1" applyBorder="1" applyAlignment="1">
      <alignment horizontal="center" vertical="center"/>
      <protection/>
    </xf>
    <xf numFmtId="1" fontId="35" fillId="24" borderId="10" xfId="0" applyNumberFormat="1" applyFont="1" applyFill="1" applyBorder="1" applyAlignment="1">
      <alignment horizontal="center" vertical="center"/>
    </xf>
    <xf numFmtId="1" fontId="35" fillId="24" borderId="10" xfId="741" applyNumberFormat="1" applyFont="1" applyFill="1" applyBorder="1" applyAlignment="1">
      <alignment horizontal="center" vertical="center"/>
      <protection/>
    </xf>
    <xf numFmtId="0" fontId="35" fillId="0" borderId="10" xfId="738" applyFont="1" applyBorder="1" applyAlignment="1">
      <alignment horizontal="left" vertical="center"/>
      <protection/>
    </xf>
    <xf numFmtId="0" fontId="0" fillId="0" borderId="10" xfId="738" applyFont="1" applyBorder="1" applyAlignment="1">
      <alignment horizontal="left" vertical="center"/>
      <protection/>
    </xf>
    <xf numFmtId="0" fontId="0" fillId="0" borderId="10" xfId="738" applyFont="1" applyBorder="1" applyAlignment="1">
      <alignment horizontal="left" vertical="center"/>
      <protection/>
    </xf>
    <xf numFmtId="0" fontId="0" fillId="0" borderId="10" xfId="738" applyFont="1" applyBorder="1" applyAlignment="1">
      <alignment horizontal="left" vertical="center"/>
      <protection/>
    </xf>
    <xf numFmtId="0" fontId="0" fillId="0" borderId="10" xfId="738" applyFont="1" applyFill="1" applyBorder="1" applyAlignment="1">
      <alignment horizontal="left" vertical="center"/>
      <protection/>
    </xf>
    <xf numFmtId="0" fontId="35" fillId="0" borderId="10" xfId="738" applyFont="1" applyFill="1" applyBorder="1" applyAlignment="1">
      <alignment horizontal="left" vertical="center"/>
      <protection/>
    </xf>
    <xf numFmtId="0" fontId="37" fillId="0" borderId="0" xfId="0" applyFont="1" applyAlignment="1">
      <alignment horizontal="center" vertical="center"/>
    </xf>
    <xf numFmtId="0" fontId="32" fillId="0" borderId="0" xfId="740" applyFont="1" applyAlignment="1">
      <alignment horizontal="center" vertical="center"/>
      <protection/>
    </xf>
    <xf numFmtId="186" fontId="55" fillId="0" borderId="0" xfId="733" applyNumberFormat="1" applyFont="1" applyFill="1" applyBorder="1" applyAlignment="1">
      <alignment horizontal="center" vertical="center"/>
      <protection/>
    </xf>
    <xf numFmtId="0" fontId="48" fillId="0" borderId="0" xfId="549" applyFont="1" applyAlignment="1">
      <alignment horizontal="center" vertical="center" wrapText="1"/>
      <protection/>
    </xf>
    <xf numFmtId="0" fontId="32" fillId="0" borderId="0" xfId="549" applyFont="1" applyAlignment="1">
      <alignment horizontal="center" vertical="center"/>
      <protection/>
    </xf>
    <xf numFmtId="0" fontId="44" fillId="0" borderId="0" xfId="549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left" vertical="center" wrapText="1"/>
    </xf>
    <xf numFmtId="0" fontId="48" fillId="24" borderId="0" xfId="616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left" vertical="center"/>
    </xf>
    <xf numFmtId="195" fontId="44" fillId="0" borderId="0" xfId="744" applyNumberFormat="1" applyFont="1" applyAlignment="1">
      <alignment horizontal="center" vertical="center"/>
      <protection/>
    </xf>
    <xf numFmtId="0" fontId="44" fillId="0" borderId="0" xfId="604" applyFont="1" applyFill="1" applyAlignment="1">
      <alignment horizontal="center" vertical="center"/>
      <protection/>
    </xf>
    <xf numFmtId="195" fontId="0" fillId="0" borderId="12" xfId="548" applyNumberFormat="1" applyFont="1" applyBorder="1" applyAlignment="1">
      <alignment horizontal="center" wrapText="1"/>
      <protection/>
    </xf>
    <xf numFmtId="0" fontId="48" fillId="0" borderId="0" xfId="633" applyFont="1" applyFill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44" fillId="0" borderId="0" xfId="742" applyFont="1" applyAlignment="1">
      <alignment horizontal="center" vertical="center"/>
      <protection/>
    </xf>
    <xf numFmtId="0" fontId="0" fillId="0" borderId="17" xfId="742" applyFont="1" applyBorder="1" applyAlignment="1">
      <alignment horizontal="center" vertical="center"/>
      <protection/>
    </xf>
    <xf numFmtId="0" fontId="61" fillId="0" borderId="0" xfId="741" applyFont="1" applyAlignment="1">
      <alignment horizontal="center" vertical="center"/>
      <protection/>
    </xf>
    <xf numFmtId="0" fontId="52" fillId="0" borderId="10" xfId="696" applyFont="1" applyFill="1" applyBorder="1" applyAlignment="1">
      <alignment horizontal="center" vertical="center"/>
      <protection/>
    </xf>
    <xf numFmtId="0" fontId="44" fillId="0" borderId="0" xfId="747" applyFont="1" applyFill="1" applyAlignment="1">
      <alignment horizontal="center" vertical="center"/>
      <protection/>
    </xf>
    <xf numFmtId="0" fontId="0" fillId="0" borderId="12" xfId="747" applyFont="1" applyFill="1" applyBorder="1" applyAlignment="1">
      <alignment horizontal="right"/>
      <protection/>
    </xf>
    <xf numFmtId="0" fontId="61" fillId="0" borderId="0" xfId="746" applyFont="1" applyFill="1" applyAlignment="1">
      <alignment horizontal="center" vertical="center"/>
      <protection/>
    </xf>
    <xf numFmtId="0" fontId="44" fillId="0" borderId="0" xfId="611" applyFont="1" applyFill="1" applyBorder="1" applyAlignment="1">
      <alignment horizontal="center" vertical="center" wrapText="1"/>
      <protection/>
    </xf>
  </cellXfs>
  <cellStyles count="1091">
    <cellStyle name="Normal" xfId="0"/>
    <cellStyle name="RowLevel_6" xfId="13"/>
    <cellStyle name="ColLevel_6" xfId="14"/>
    <cellStyle name="_ET_STYLE_NoName_00_" xfId="15"/>
    <cellStyle name="0,0&#13;&#10;NA&#13;&#10;" xfId="16"/>
    <cellStyle name="0,0&#13;&#10;NA&#13;&#10; 2" xfId="17"/>
    <cellStyle name="0,0&#13;&#10;NA&#13;&#10; 2 2" xfId="18"/>
    <cellStyle name="0,0&#13;&#10;NA&#13;&#10; 2 3" xfId="19"/>
    <cellStyle name="0,0&#13;&#10;NA&#13;&#10; 2_2017年省对市(州)税收返还和转移支付预算" xfId="20"/>
    <cellStyle name="0,0&#13;&#10;NA&#13;&#10; 3" xfId="21"/>
    <cellStyle name="0,0&#13;&#10;NA&#13;&#10; 4" xfId="22"/>
    <cellStyle name="0,0&#13;&#10;NA&#13;&#10;_2017年省对市(州)税收返还和转移支付预算" xfId="23"/>
    <cellStyle name="20% - Accent1" xfId="24"/>
    <cellStyle name="20% - Accent1 2" xfId="25"/>
    <cellStyle name="20% - Accent1_2016年四川省省级一般公共预算支出执行情况表" xfId="26"/>
    <cellStyle name="20% - Accent2" xfId="27"/>
    <cellStyle name="20% - Accent2 2" xfId="28"/>
    <cellStyle name="20% - Accent2_2016年四川省省级一般公共预算支出执行情况表" xfId="29"/>
    <cellStyle name="20% - Accent3" xfId="30"/>
    <cellStyle name="20% - Accent3 2" xfId="31"/>
    <cellStyle name="20% - Accent3_2016年四川省省级一般公共预算支出执行情况表" xfId="32"/>
    <cellStyle name="20% - Accent4" xfId="33"/>
    <cellStyle name="20% - Accent4 2" xfId="34"/>
    <cellStyle name="20% - Accent4_2016年四川省省级一般公共预算支出执行情况表" xfId="35"/>
    <cellStyle name="20% - Accent5" xfId="36"/>
    <cellStyle name="20% - Accent5 2" xfId="37"/>
    <cellStyle name="20% - Accent5_2016年四川省省级一般公共预算支出执行情况表" xfId="38"/>
    <cellStyle name="20% - Accent6" xfId="39"/>
    <cellStyle name="20% - Accent6 2" xfId="40"/>
    <cellStyle name="20% - Accent6_2016年四川省省级一般公共预算支出执行情况表" xfId="41"/>
    <cellStyle name="20% - 强调文字颜色 1" xfId="42"/>
    <cellStyle name="20% - 强调文字颜色 1 2" xfId="43"/>
    <cellStyle name="20% - 强调文字颜色 1 2 2" xfId="44"/>
    <cellStyle name="20% - 强调文字颜色 1 2 2 2" xfId="45"/>
    <cellStyle name="20% - 强调文字颜色 1 2 2 3" xfId="46"/>
    <cellStyle name="20% - 强调文字颜色 1 2 2_2017年省对市(州)税收返还和转移支付预算" xfId="47"/>
    <cellStyle name="20% - 强调文字颜色 1 2 3" xfId="48"/>
    <cellStyle name="20% - 强调文字颜色 1 2_四川省2017年省对市（州）税收返还和转移支付分地区预算（草案）--社保处" xfId="49"/>
    <cellStyle name="20% - 强调文字颜色 2" xfId="50"/>
    <cellStyle name="20% - 强调文字颜色 2 2" xfId="51"/>
    <cellStyle name="20% - 强调文字颜色 2 2 2" xfId="52"/>
    <cellStyle name="20% - 强调文字颜色 2 2 2 2" xfId="53"/>
    <cellStyle name="20% - 强调文字颜色 2 2 2 3" xfId="54"/>
    <cellStyle name="20% - 强调文字颜色 2 2 2_2017年省对市(州)税收返还和转移支付预算" xfId="55"/>
    <cellStyle name="20% - 强调文字颜色 2 2 3" xfId="56"/>
    <cellStyle name="20% - 强调文字颜色 2 2_四川省2017年省对市（州）税收返还和转移支付分地区预算（草案）--社保处" xfId="57"/>
    <cellStyle name="20% - 强调文字颜色 3" xfId="58"/>
    <cellStyle name="20% - 强调文字颜色 3 2" xfId="59"/>
    <cellStyle name="20% - 强调文字颜色 3 2 2" xfId="60"/>
    <cellStyle name="20% - 强调文字颜色 3 2 2 2" xfId="61"/>
    <cellStyle name="20% - 强调文字颜色 3 2 2 3" xfId="62"/>
    <cellStyle name="20% - 强调文字颜色 3 2 2_2017年省对市(州)税收返还和转移支付预算" xfId="63"/>
    <cellStyle name="20% - 强调文字颜色 3 2 3" xfId="64"/>
    <cellStyle name="20% - 强调文字颜色 3 2_四川省2017年省对市（州）税收返还和转移支付分地区预算（草案）--社保处" xfId="65"/>
    <cellStyle name="20% - 强调文字颜色 4" xfId="66"/>
    <cellStyle name="20% - 强调文字颜色 4 2" xfId="67"/>
    <cellStyle name="20% - 强调文字颜色 4 2 2" xfId="68"/>
    <cellStyle name="20% - 强调文字颜色 4 2 2 2" xfId="69"/>
    <cellStyle name="20% - 强调文字颜色 4 2 2 3" xfId="70"/>
    <cellStyle name="20% - 强调文字颜色 4 2 2_2017年省对市(州)税收返还和转移支付预算" xfId="71"/>
    <cellStyle name="20% - 强调文字颜色 4 2 3" xfId="72"/>
    <cellStyle name="20% - 强调文字颜色 4 2_四川省2017年省对市（州）税收返还和转移支付分地区预算（草案）--社保处" xfId="73"/>
    <cellStyle name="20% - 强调文字颜色 5" xfId="74"/>
    <cellStyle name="20% - 强调文字颜色 5 2" xfId="75"/>
    <cellStyle name="20% - 强调文字颜色 5 2 2" xfId="76"/>
    <cellStyle name="20% - 强调文字颜色 5 2 2 2" xfId="77"/>
    <cellStyle name="20% - 强调文字颜色 5 2 2 3" xfId="78"/>
    <cellStyle name="20% - 强调文字颜色 5 2 2_2017年省对市(州)税收返还和转移支付预算" xfId="79"/>
    <cellStyle name="20% - 强调文字颜色 5 2 3" xfId="80"/>
    <cellStyle name="20% - 强调文字颜色 5 2_四川省2017年省对市（州）税收返还和转移支付分地区预算（草案）--社保处" xfId="81"/>
    <cellStyle name="20% - 强调文字颜色 6" xfId="82"/>
    <cellStyle name="20% - 强调文字颜色 6 2" xfId="83"/>
    <cellStyle name="20% - 强调文字颜色 6 2 2" xfId="84"/>
    <cellStyle name="20% - 强调文字颜色 6 2 2 2" xfId="85"/>
    <cellStyle name="20% - 强调文字颜色 6 2 2 3" xfId="86"/>
    <cellStyle name="20% - 强调文字颜色 6 2 2_2017年省对市(州)税收返还和转移支付预算" xfId="87"/>
    <cellStyle name="20% - 强调文字颜色 6 2 3" xfId="88"/>
    <cellStyle name="20% - 强调文字颜色 6 2_四川省2017年省对市（州）税收返还和转移支付分地区预算（草案）--社保处" xfId="89"/>
    <cellStyle name="40% - Accent1" xfId="90"/>
    <cellStyle name="40% - Accent1 2" xfId="91"/>
    <cellStyle name="40% - Accent1_2016年四川省省级一般公共预算支出执行情况表" xfId="92"/>
    <cellStyle name="40% - Accent2" xfId="93"/>
    <cellStyle name="40% - Accent2 2" xfId="94"/>
    <cellStyle name="40% - Accent2_2016年四川省省级一般公共预算支出执行情况表" xfId="95"/>
    <cellStyle name="40% - Accent3" xfId="96"/>
    <cellStyle name="40% - Accent3 2" xfId="97"/>
    <cellStyle name="40% - Accent3_2016年四川省省级一般公共预算支出执行情况表" xfId="98"/>
    <cellStyle name="40% - Accent4" xfId="99"/>
    <cellStyle name="40% - Accent4 2" xfId="100"/>
    <cellStyle name="40% - Accent4_2016年四川省省级一般公共预算支出执行情况表" xfId="101"/>
    <cellStyle name="40% - Accent5" xfId="102"/>
    <cellStyle name="40% - Accent5 2" xfId="103"/>
    <cellStyle name="40% - Accent5_2016年四川省省级一般公共预算支出执行情况表" xfId="104"/>
    <cellStyle name="40% - Accent6" xfId="105"/>
    <cellStyle name="40% - Accent6 2" xfId="106"/>
    <cellStyle name="40% - Accent6_2016年四川省省级一般公共预算支出执行情况表" xfId="107"/>
    <cellStyle name="40% - 强调文字颜色 1" xfId="108"/>
    <cellStyle name="40% - 强调文字颜色 1 2" xfId="109"/>
    <cellStyle name="40% - 强调文字颜色 1 2 2" xfId="110"/>
    <cellStyle name="40% - 强调文字颜色 1 2 2 2" xfId="111"/>
    <cellStyle name="40% - 强调文字颜色 1 2 2 3" xfId="112"/>
    <cellStyle name="40% - 强调文字颜色 1 2 2_2017年省对市(州)税收返还和转移支付预算" xfId="113"/>
    <cellStyle name="40% - 强调文字颜色 1 2 3" xfId="114"/>
    <cellStyle name="40% - 强调文字颜色 1 2_四川省2017年省对市（州）税收返还和转移支付分地区预算（草案）--社保处" xfId="115"/>
    <cellStyle name="40% - 强调文字颜色 2" xfId="116"/>
    <cellStyle name="40% - 强调文字颜色 2 2" xfId="117"/>
    <cellStyle name="40% - 强调文字颜色 2 2 2" xfId="118"/>
    <cellStyle name="40% - 强调文字颜色 2 2 2 2" xfId="119"/>
    <cellStyle name="40% - 强调文字颜色 2 2 2 3" xfId="120"/>
    <cellStyle name="40% - 强调文字颜色 2 2 2_2017年省对市(州)税收返还和转移支付预算" xfId="121"/>
    <cellStyle name="40% - 强调文字颜色 2 2 3" xfId="122"/>
    <cellStyle name="40% - 强调文字颜色 2 2_四川省2017年省对市（州）税收返还和转移支付分地区预算（草案）--社保处" xfId="123"/>
    <cellStyle name="40% - 强调文字颜色 3" xfId="124"/>
    <cellStyle name="40% - 强调文字颜色 3 2" xfId="125"/>
    <cellStyle name="40% - 强调文字颜色 3 2 2" xfId="126"/>
    <cellStyle name="40% - 强调文字颜色 3 2 2 2" xfId="127"/>
    <cellStyle name="40% - 强调文字颜色 3 2 2 3" xfId="128"/>
    <cellStyle name="40% - 强调文字颜色 3 2 2_2017年省对市(州)税收返还和转移支付预算" xfId="129"/>
    <cellStyle name="40% - 强调文字颜色 3 2 3" xfId="130"/>
    <cellStyle name="40% - 强调文字颜色 3 2_四川省2017年省对市（州）税收返还和转移支付分地区预算（草案）--社保处" xfId="131"/>
    <cellStyle name="40% - 强调文字颜色 4" xfId="132"/>
    <cellStyle name="40% - 强调文字颜色 4 2" xfId="133"/>
    <cellStyle name="40% - 强调文字颜色 4 2 2" xfId="134"/>
    <cellStyle name="40% - 强调文字颜色 4 2 2 2" xfId="135"/>
    <cellStyle name="40% - 强调文字颜色 4 2 2 3" xfId="136"/>
    <cellStyle name="40% - 强调文字颜色 4 2 2_2017年省对市(州)税收返还和转移支付预算" xfId="137"/>
    <cellStyle name="40% - 强调文字颜色 4 2 3" xfId="138"/>
    <cellStyle name="40% - 强调文字颜色 4 2_四川省2017年省对市（州）税收返还和转移支付分地区预算（草案）--社保处" xfId="139"/>
    <cellStyle name="40% - 强调文字颜色 5" xfId="140"/>
    <cellStyle name="40% - 强调文字颜色 5 2" xfId="141"/>
    <cellStyle name="40% - 强调文字颜色 5 2 2" xfId="142"/>
    <cellStyle name="40% - 强调文字颜色 5 2 2 2" xfId="143"/>
    <cellStyle name="40% - 强调文字颜色 5 2 2 3" xfId="144"/>
    <cellStyle name="40% - 强调文字颜色 5 2 2_2017年省对市(州)税收返还和转移支付预算" xfId="145"/>
    <cellStyle name="40% - 强调文字颜色 5 2 3" xfId="146"/>
    <cellStyle name="40% - 强调文字颜色 5 2_四川省2017年省对市（州）税收返还和转移支付分地区预算（草案）--社保处" xfId="147"/>
    <cellStyle name="40% - 强调文字颜色 6" xfId="148"/>
    <cellStyle name="40% - 强调文字颜色 6 2" xfId="149"/>
    <cellStyle name="40% - 强调文字颜色 6 2 2" xfId="150"/>
    <cellStyle name="40% - 强调文字颜色 6 2 2 2" xfId="151"/>
    <cellStyle name="40% - 强调文字颜色 6 2 2 3" xfId="152"/>
    <cellStyle name="40% - 强调文字颜色 6 2 2_2017年省对市(州)税收返还和转移支付预算" xfId="153"/>
    <cellStyle name="40% - 强调文字颜色 6 2 3" xfId="154"/>
    <cellStyle name="40% - 强调文字颜色 6 2_四川省2017年省对市（州）税收返还和转移支付分地区预算（草案）--社保处" xfId="155"/>
    <cellStyle name="60% - Accent1" xfId="156"/>
    <cellStyle name="60% - Accent1 2" xfId="157"/>
    <cellStyle name="60% - Accent2" xfId="158"/>
    <cellStyle name="60% - Accent2 2" xfId="159"/>
    <cellStyle name="60% - Accent3" xfId="160"/>
    <cellStyle name="60% - Accent3 2" xfId="161"/>
    <cellStyle name="60% - Accent4" xfId="162"/>
    <cellStyle name="60% - Accent4 2" xfId="163"/>
    <cellStyle name="60% - Accent5" xfId="164"/>
    <cellStyle name="60% - Accent5 2" xfId="165"/>
    <cellStyle name="60% - Accent6" xfId="166"/>
    <cellStyle name="60% - Accent6 2" xfId="167"/>
    <cellStyle name="60% - 强调文字颜色 1" xfId="168"/>
    <cellStyle name="60% - 强调文字颜色 1 2" xfId="169"/>
    <cellStyle name="60% - 强调文字颜色 1 2 2" xfId="170"/>
    <cellStyle name="60% - 强调文字颜色 1 2 2 2" xfId="171"/>
    <cellStyle name="60% - 强调文字颜色 1 2 2 3" xfId="172"/>
    <cellStyle name="60% - 强调文字颜色 1 2 2_2017年省对市(州)税收返还和转移支付预算" xfId="173"/>
    <cellStyle name="60% - 强调文字颜色 1 2 3" xfId="174"/>
    <cellStyle name="60% - 强调文字颜色 1 2_四川省2017年省对市（州）税收返还和转移支付分地区预算（草案）--社保处" xfId="175"/>
    <cellStyle name="60% - 强调文字颜色 2" xfId="176"/>
    <cellStyle name="60% - 强调文字颜色 2 2" xfId="177"/>
    <cellStyle name="60% - 强调文字颜色 2 2 2" xfId="178"/>
    <cellStyle name="60% - 强调文字颜色 2 2 2 2" xfId="179"/>
    <cellStyle name="60% - 强调文字颜色 2 2 2 3" xfId="180"/>
    <cellStyle name="60% - 强调文字颜色 2 2 2_2017年省对市(州)税收返还和转移支付预算" xfId="181"/>
    <cellStyle name="60% - 强调文字颜色 2 2 3" xfId="182"/>
    <cellStyle name="60% - 强调文字颜色 2 2_四川省2017年省对市（州）税收返还和转移支付分地区预算（草案）--社保处" xfId="183"/>
    <cellStyle name="60% - 强调文字颜色 3" xfId="184"/>
    <cellStyle name="60% - 强调文字颜色 3 2" xfId="185"/>
    <cellStyle name="60% - 强调文字颜色 3 2 2" xfId="186"/>
    <cellStyle name="60% - 强调文字颜色 3 2 2 2" xfId="187"/>
    <cellStyle name="60% - 强调文字颜色 3 2 2 3" xfId="188"/>
    <cellStyle name="60% - 强调文字颜色 3 2 2_2017年省对市(州)税收返还和转移支付预算" xfId="189"/>
    <cellStyle name="60% - 强调文字颜色 3 2 3" xfId="190"/>
    <cellStyle name="60% - 强调文字颜色 3 2_四川省2017年省对市（州）税收返还和转移支付分地区预算（草案）--社保处" xfId="191"/>
    <cellStyle name="60% - 强调文字颜色 4" xfId="192"/>
    <cellStyle name="60% - 强调文字颜色 4 2" xfId="193"/>
    <cellStyle name="60% - 强调文字颜色 4 2 2" xfId="194"/>
    <cellStyle name="60% - 强调文字颜色 4 2 2 2" xfId="195"/>
    <cellStyle name="60% - 强调文字颜色 4 2 2 3" xfId="196"/>
    <cellStyle name="60% - 强调文字颜色 4 2 2_2017年省对市(州)税收返还和转移支付预算" xfId="197"/>
    <cellStyle name="60% - 强调文字颜色 4 2 3" xfId="198"/>
    <cellStyle name="60% - 强调文字颜色 4 2_四川省2017年省对市（州）税收返还和转移支付分地区预算（草案）--社保处" xfId="199"/>
    <cellStyle name="60% - 强调文字颜色 5" xfId="200"/>
    <cellStyle name="60% - 强调文字颜色 5 2" xfId="201"/>
    <cellStyle name="60% - 强调文字颜色 5 2 2" xfId="202"/>
    <cellStyle name="60% - 强调文字颜色 5 2 2 2" xfId="203"/>
    <cellStyle name="60% - 强调文字颜色 5 2 2 3" xfId="204"/>
    <cellStyle name="60% - 强调文字颜色 5 2 2_2017年省对市(州)税收返还和转移支付预算" xfId="205"/>
    <cellStyle name="60% - 强调文字颜色 5 2 3" xfId="206"/>
    <cellStyle name="60% - 强调文字颜色 5 2_四川省2017年省对市（州）税收返还和转移支付分地区预算（草案）--社保处" xfId="207"/>
    <cellStyle name="60% - 强调文字颜色 6" xfId="208"/>
    <cellStyle name="60% - 强调文字颜色 6 2" xfId="209"/>
    <cellStyle name="60% - 强调文字颜色 6 2 2" xfId="210"/>
    <cellStyle name="60% - 强调文字颜色 6 2 2 2" xfId="211"/>
    <cellStyle name="60% - 强调文字颜色 6 2 2 3" xfId="212"/>
    <cellStyle name="60% - 强调文字颜色 6 2 2_2017年省对市(州)税收返还和转移支付预算" xfId="213"/>
    <cellStyle name="60% - 强调文字颜色 6 2 3" xfId="214"/>
    <cellStyle name="60% - 强调文字颜色 6 2_四川省2017年省对市（州）税收返还和转移支付分地区预算（草案）--社保处" xfId="215"/>
    <cellStyle name="Accent1" xfId="216"/>
    <cellStyle name="Accent1 2" xfId="217"/>
    <cellStyle name="Accent2" xfId="218"/>
    <cellStyle name="Accent2 2" xfId="219"/>
    <cellStyle name="Accent3" xfId="220"/>
    <cellStyle name="Accent3 2" xfId="221"/>
    <cellStyle name="Accent4" xfId="222"/>
    <cellStyle name="Accent4 2" xfId="223"/>
    <cellStyle name="Accent5" xfId="224"/>
    <cellStyle name="Accent5 2" xfId="225"/>
    <cellStyle name="Accent6" xfId="226"/>
    <cellStyle name="Accent6 2" xfId="227"/>
    <cellStyle name="Bad" xfId="228"/>
    <cellStyle name="Bad 2" xfId="229"/>
    <cellStyle name="Calculation" xfId="230"/>
    <cellStyle name="Calculation 2" xfId="231"/>
    <cellStyle name="Calculation_2016年全省及省级财政收支执行及2017年预算草案表（20161206，预审自用稿）" xfId="232"/>
    <cellStyle name="Check Cell" xfId="233"/>
    <cellStyle name="Check Cell 2" xfId="234"/>
    <cellStyle name="Check Cell_2016年全省及省级财政收支执行及2017年预算草案表（20161206，预审自用稿）" xfId="235"/>
    <cellStyle name="Explanatory Text" xfId="236"/>
    <cellStyle name="Explanatory Text 2" xfId="237"/>
    <cellStyle name="Good" xfId="238"/>
    <cellStyle name="Good 2" xfId="239"/>
    <cellStyle name="Heading 1" xfId="240"/>
    <cellStyle name="Heading 1 2" xfId="241"/>
    <cellStyle name="Heading 1_2016年全省及省级财政收支执行及2017年预算草案表（20161206，预审自用稿）" xfId="242"/>
    <cellStyle name="Heading 2" xfId="243"/>
    <cellStyle name="Heading 2 2" xfId="244"/>
    <cellStyle name="Heading 2_2016年全省及省级财政收支执行及2017年预算草案表（20161206，预审自用稿）" xfId="245"/>
    <cellStyle name="Heading 3" xfId="246"/>
    <cellStyle name="Heading 3 2" xfId="247"/>
    <cellStyle name="Heading 3_2016年全省及省级财政收支执行及2017年预算草案表（20161206，预审自用稿）" xfId="248"/>
    <cellStyle name="Heading 4" xfId="249"/>
    <cellStyle name="Heading 4 2" xfId="250"/>
    <cellStyle name="Input" xfId="251"/>
    <cellStyle name="Input 2" xfId="252"/>
    <cellStyle name="Input_2016年全省及省级财政收支执行及2017年预算草案表（20161206，预审自用稿）" xfId="253"/>
    <cellStyle name="Linked Cell" xfId="254"/>
    <cellStyle name="Linked Cell 2" xfId="255"/>
    <cellStyle name="Linked Cell_2016年全省及省级财政收支执行及2017年预算草案表（20161206，预审自用稿）" xfId="256"/>
    <cellStyle name="Neutral" xfId="257"/>
    <cellStyle name="Neutral 2" xfId="258"/>
    <cellStyle name="no dec" xfId="259"/>
    <cellStyle name="Normal_APR" xfId="260"/>
    <cellStyle name="Note" xfId="261"/>
    <cellStyle name="Note 2" xfId="262"/>
    <cellStyle name="Note_2016年全省及省级财政收支执行及2017年预算草案表（20161206，预审自用稿）" xfId="263"/>
    <cellStyle name="Output" xfId="264"/>
    <cellStyle name="Output 2" xfId="265"/>
    <cellStyle name="Output_2016年全省及省级财政收支执行及2017年预算草案表（20161206，预审自用稿）" xfId="266"/>
    <cellStyle name="Title" xfId="267"/>
    <cellStyle name="Title 2" xfId="268"/>
    <cellStyle name="Total" xfId="269"/>
    <cellStyle name="Total 2" xfId="270"/>
    <cellStyle name="Total_2016年全省及省级财政收支执行及2017年预算草案表（20161206，预审自用稿）" xfId="271"/>
    <cellStyle name="Warning Text" xfId="272"/>
    <cellStyle name="Warning Text 2" xfId="273"/>
    <cellStyle name="Percent" xfId="274"/>
    <cellStyle name="百分比 2" xfId="275"/>
    <cellStyle name="百分比 2 2" xfId="276"/>
    <cellStyle name="百分比 2 3" xfId="277"/>
    <cellStyle name="百分比 2 3 2" xfId="278"/>
    <cellStyle name="百分比 2 3 3" xfId="279"/>
    <cellStyle name="百分比 2 4" xfId="280"/>
    <cellStyle name="百分比 2 5" xfId="281"/>
    <cellStyle name="百分比 3" xfId="282"/>
    <cellStyle name="百分比 4" xfId="283"/>
    <cellStyle name="标题" xfId="284"/>
    <cellStyle name="标题 1" xfId="285"/>
    <cellStyle name="标题 1 2" xfId="286"/>
    <cellStyle name="标题 1 2 2" xfId="287"/>
    <cellStyle name="标题 1 2 2 2" xfId="288"/>
    <cellStyle name="标题 1 2 2 3" xfId="289"/>
    <cellStyle name="标题 1 2 2_2017年省对市(州)税收返还和转移支付预算" xfId="290"/>
    <cellStyle name="标题 1 2 3" xfId="291"/>
    <cellStyle name="标题 2" xfId="292"/>
    <cellStyle name="标题 2 2" xfId="293"/>
    <cellStyle name="标题 2 2 2" xfId="294"/>
    <cellStyle name="标题 2 2 2 2" xfId="295"/>
    <cellStyle name="标题 2 2 2 3" xfId="296"/>
    <cellStyle name="标题 2 2 2_2017年省对市(州)税收返还和转移支付预算" xfId="297"/>
    <cellStyle name="标题 2 2 3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2_2017年省对市(州)税收返还和转移支付预算" xfId="304"/>
    <cellStyle name="标题 3 2 3" xfId="305"/>
    <cellStyle name="标题 4" xfId="306"/>
    <cellStyle name="标题 4 2" xfId="307"/>
    <cellStyle name="标题 4 2 2" xfId="308"/>
    <cellStyle name="标题 4 2 2 2" xfId="309"/>
    <cellStyle name="标题 4 2 2 3" xfId="310"/>
    <cellStyle name="标题 4 2 2_2017年省对市(州)税收返还和转移支付预算" xfId="311"/>
    <cellStyle name="标题 4 2 3" xfId="312"/>
    <cellStyle name="标题 5" xfId="313"/>
    <cellStyle name="标题 5 2" xfId="314"/>
    <cellStyle name="标题 5 2 2" xfId="315"/>
    <cellStyle name="标题 5 2 3" xfId="316"/>
    <cellStyle name="标题 5 2_2017年省对市(州)税收返还和转移支付预算" xfId="317"/>
    <cellStyle name="标题 5 3" xfId="318"/>
    <cellStyle name="差" xfId="319"/>
    <cellStyle name="差 2" xfId="320"/>
    <cellStyle name="差 2 2" xfId="321"/>
    <cellStyle name="差 2 2 2" xfId="322"/>
    <cellStyle name="差 2 2 3" xfId="323"/>
    <cellStyle name="差 2 2_2017年省对市(州)税收返还和转移支付预算" xfId="324"/>
    <cellStyle name="差 2 3" xfId="325"/>
    <cellStyle name="差 2_四川省2017年省对市（州）税收返还和转移支付分地区预算（草案）--社保处" xfId="326"/>
    <cellStyle name="差_%84表2：2016-2018年省级部门三年滚动规划报表" xfId="327"/>
    <cellStyle name="差_“三区”文化人才专项资金" xfId="328"/>
    <cellStyle name="差_1 2017年省对市（州）税收返还和转移支付预算分地区情况表（华侨事务补助）(1)" xfId="329"/>
    <cellStyle name="差_10 2017年省对市（州）税收返还和转移支付预算分地区情况表（寺观教堂维修补助资金）(1)" xfId="330"/>
    <cellStyle name="差_10-扶持民族地区教育发展" xfId="331"/>
    <cellStyle name="差_11 2017年省对市（州）税收返还和转移支付预算分地区情况表（基层行政单位救灾专项资金）(1)" xfId="332"/>
    <cellStyle name="差_1-12" xfId="333"/>
    <cellStyle name="差_1-12_四川省2017年省对市（州）税收返还和转移支付分地区预算（草案）--社保处" xfId="334"/>
    <cellStyle name="差_12 2017年省对市（州）税收返还和转移支付预算分地区情况表（民族地区春节慰问经费）(1)" xfId="335"/>
    <cellStyle name="差_123" xfId="336"/>
    <cellStyle name="差_13 2017年省对市（州）税收返还和转移支付预算分地区情况表（审计能力提升专项经费）(1)" xfId="337"/>
    <cellStyle name="差_14 2017年省对市（州）税收返还和转移支付预算分地区情况表（支持基层政权建设补助资金）(1)" xfId="338"/>
    <cellStyle name="差_15-省级防震减灾分情况" xfId="339"/>
    <cellStyle name="差_18 2017年省对市（州）税收返还和转移支付预算分地区情况表（全省法院系统业务经费）(1)" xfId="340"/>
    <cellStyle name="差_19 征兵经费" xfId="341"/>
    <cellStyle name="差_1-学前教育发展专项资金" xfId="342"/>
    <cellStyle name="差_1-政策性保险财政补助资金" xfId="343"/>
    <cellStyle name="差_2" xfId="344"/>
    <cellStyle name="差_2 政法转移支付" xfId="345"/>
    <cellStyle name="差_20 国防动员专项经费" xfId="346"/>
    <cellStyle name="差_2015财金互动汇总（加人行、补成都）" xfId="347"/>
    <cellStyle name="差_2015财金互动汇总（加人行、补成都） 2" xfId="348"/>
    <cellStyle name="差_2015财金互动汇总（加人行、补成都） 2 2" xfId="349"/>
    <cellStyle name="差_2015财金互动汇总（加人行、补成都） 2 2_2017年省对市(州)税收返还和转移支付预算" xfId="350"/>
    <cellStyle name="差_2015财金互动汇总（加人行、补成都） 2 3" xfId="351"/>
    <cellStyle name="差_2015财金互动汇总（加人行、补成都） 2_2017年省对市(州)税收返还和转移支付预算" xfId="352"/>
    <cellStyle name="差_2015财金互动汇总（加人行、补成都） 3" xfId="353"/>
    <cellStyle name="差_2015财金互动汇总（加人行、补成都） 3_2017年省对市(州)税收返还和转移支付预算" xfId="354"/>
    <cellStyle name="差_2015财金互动汇总（加人行、补成都） 4" xfId="355"/>
    <cellStyle name="差_2015财金互动汇总（加人行、补成都）_2017年省对市(州)税收返还和转移支付预算" xfId="356"/>
    <cellStyle name="差_2015直接融资汇总表" xfId="357"/>
    <cellStyle name="差_2015直接融资汇总表 2" xfId="358"/>
    <cellStyle name="差_2015直接融资汇总表 2 2" xfId="359"/>
    <cellStyle name="差_2015直接融资汇总表 2 2_2017年省对市(州)税收返还和转移支付预算" xfId="360"/>
    <cellStyle name="差_2015直接融资汇总表 2 3" xfId="361"/>
    <cellStyle name="差_2015直接融资汇总表 2_2017年省对市(州)税收返还和转移支付预算" xfId="362"/>
    <cellStyle name="差_2015直接融资汇总表 3" xfId="363"/>
    <cellStyle name="差_2015直接融资汇总表 3_2017年省对市(州)税收返还和转移支付预算" xfId="364"/>
    <cellStyle name="差_2015直接融资汇总表 4" xfId="365"/>
    <cellStyle name="差_2015直接融资汇总表_2017年省对市(州)税收返还和转移支付预算" xfId="366"/>
    <cellStyle name="差_2016年四川省省级一般公共预算支出执行情况表" xfId="367"/>
    <cellStyle name="差_2017年省对市(州)税收返还和转移支付预算" xfId="368"/>
    <cellStyle name="差_2017年省对市（州）税收返还和转移支付预算分地区情况表（华侨事务补助）(1)" xfId="369"/>
    <cellStyle name="差_2017年省对市（州）税收返还和转移支付预算分地区情况表（华侨事务补助）(1)_四川省2017年省对市（州）税收返还和转移支付分地区预算（草案）--社保处" xfId="370"/>
    <cellStyle name="差_21 禁毒补助经费" xfId="371"/>
    <cellStyle name="差_22 2017年省对市（州）税收返还和转移支付预算分地区情况表（交警业务经费）(1)" xfId="372"/>
    <cellStyle name="差_23 铁路护路专项经费" xfId="373"/>
    <cellStyle name="差_24 维稳经费" xfId="374"/>
    <cellStyle name="差_2-45" xfId="375"/>
    <cellStyle name="差_2-45_四川省2017年省对市（州）税收返还和转移支付分地区预算（草案）--社保处" xfId="376"/>
    <cellStyle name="差_2-46" xfId="377"/>
    <cellStyle name="差_2-46_四川省2017年省对市（州）税收返还和转移支付分地区预算（草案）--社保处" xfId="378"/>
    <cellStyle name="差_25 消防部队大型装备建设补助经费" xfId="379"/>
    <cellStyle name="差_2-50" xfId="380"/>
    <cellStyle name="差_2-50_四川省2017年省对市（州）税收返还和转移支付分地区预算（草案）--社保处" xfId="381"/>
    <cellStyle name="差_2-52" xfId="382"/>
    <cellStyle name="差_2-52_四川省2017年省对市（州）税收返还和转移支付分地区预算（草案）--社保处" xfId="383"/>
    <cellStyle name="差_2-55" xfId="384"/>
    <cellStyle name="差_2-55_四川省2017年省对市（州）税收返还和转移支付分地区预算（草案）--社保处" xfId="385"/>
    <cellStyle name="差_2-58" xfId="386"/>
    <cellStyle name="差_2-58_四川省2017年省对市（州）税收返还和转移支付分地区预算（草案）--社保处" xfId="387"/>
    <cellStyle name="差_2-59" xfId="388"/>
    <cellStyle name="差_2-59_四川省2017年省对市（州）税收返还和转移支付分地区预算（草案）--社保处" xfId="389"/>
    <cellStyle name="差_26 地方纪检监察机关办案补助专项资金" xfId="390"/>
    <cellStyle name="差_2-60" xfId="391"/>
    <cellStyle name="差_2-60_四川省2017年省对市（州）税收返还和转移支付分地区预算（草案）--社保处" xfId="392"/>
    <cellStyle name="差_2-62" xfId="393"/>
    <cellStyle name="差_2-62_四川省2017年省对市（州）税收返还和转移支付分地区预算（草案）--社保处" xfId="394"/>
    <cellStyle name="差_2-65" xfId="395"/>
    <cellStyle name="差_2-65_四川省2017年省对市（州）税收返还和转移支付分地区预算（草案）--社保处" xfId="396"/>
    <cellStyle name="差_2-67" xfId="397"/>
    <cellStyle name="差_2-67_四川省2017年省对市（州）税收返还和转移支付分地区预算（草案）--社保处" xfId="398"/>
    <cellStyle name="差_27 妇女儿童事业发展专项资金" xfId="399"/>
    <cellStyle name="差_28 基层干训机构建设补助专项资金" xfId="400"/>
    <cellStyle name="差_2-财金互动" xfId="401"/>
    <cellStyle name="差_2-义务教育经费保障机制改革" xfId="402"/>
    <cellStyle name="差_3 2017年省对市（州）税收返还和转移支付预算分地区情况表（到村任职）" xfId="403"/>
    <cellStyle name="差_3-创业担保贷款贴息及奖补" xfId="404"/>
    <cellStyle name="差_3-义务教育均衡发展专项" xfId="405"/>
    <cellStyle name="差_4" xfId="406"/>
    <cellStyle name="差_4-11" xfId="407"/>
    <cellStyle name="差_4-12" xfId="408"/>
    <cellStyle name="差_4-14" xfId="409"/>
    <cellStyle name="差_4-15" xfId="410"/>
    <cellStyle name="差_4-20" xfId="411"/>
    <cellStyle name="差_4-21" xfId="412"/>
    <cellStyle name="差_4-22" xfId="413"/>
    <cellStyle name="差_4-23" xfId="414"/>
    <cellStyle name="差_4-24" xfId="415"/>
    <cellStyle name="差_4-29" xfId="416"/>
    <cellStyle name="差_4-30" xfId="417"/>
    <cellStyle name="差_4-31" xfId="418"/>
    <cellStyle name="差_4-5" xfId="419"/>
    <cellStyle name="差_4-8" xfId="420"/>
    <cellStyle name="差_4-9" xfId="421"/>
    <cellStyle name="差_4-农村义教“营养改善计划”" xfId="422"/>
    <cellStyle name="差_5 2017年省对市（州）税收返还和转移支付预算分地区情况表（全国重点寺观教堂维修经费业生中央财政补助资金）(1)" xfId="423"/>
    <cellStyle name="差_5-农村教师周转房建设" xfId="424"/>
    <cellStyle name="差_5-中央财政统借统还外债项目资金" xfId="425"/>
    <cellStyle name="差_6" xfId="426"/>
    <cellStyle name="差_6-扶持民办教育专项" xfId="427"/>
    <cellStyle name="差_6-省级财政政府与社会资本合作项目综合补助资金" xfId="428"/>
    <cellStyle name="差_7 2017年省对市（州）税收返还和转移支付预算分地区情况表（省级旅游发展资金）(1)" xfId="429"/>
    <cellStyle name="差_7-普惠金融政府和社会资本合作以奖代补资金" xfId="430"/>
    <cellStyle name="差_7-中等职业教育发展专项经费" xfId="431"/>
    <cellStyle name="差_8 2017年省对市（州）税收返还和转移支付预算分地区情况表（民族事业发展资金）(1)" xfId="432"/>
    <cellStyle name="差_9 2017年省对市（州）税收返还和转移支付预算分地区情况表（全省工商行政管理专项经费）(1)" xfId="433"/>
    <cellStyle name="差_Sheet14" xfId="434"/>
    <cellStyle name="差_Sheet14_四川省2017年省对市（州）税收返还和转移支付分地区预算（草案）--社保处" xfId="435"/>
    <cellStyle name="差_Sheet15" xfId="436"/>
    <cellStyle name="差_Sheet15_四川省2017年省对市（州）税收返还和转移支付分地区预算（草案）--社保处" xfId="437"/>
    <cellStyle name="差_Sheet16" xfId="438"/>
    <cellStyle name="差_Sheet16_四川省2017年省对市（州）税收返还和转移支付分地区预算（草案）--社保处" xfId="439"/>
    <cellStyle name="差_Sheet18" xfId="440"/>
    <cellStyle name="差_Sheet18_四川省2017年省对市（州）税收返还和转移支付分地区预算（草案）--社保处" xfId="441"/>
    <cellStyle name="差_Sheet19" xfId="442"/>
    <cellStyle name="差_Sheet19_四川省2017年省对市（州）税收返还和转移支付分地区预算（草案）--社保处" xfId="443"/>
    <cellStyle name="差_Sheet2" xfId="444"/>
    <cellStyle name="差_Sheet20" xfId="445"/>
    <cellStyle name="差_Sheet20_四川省2017年省对市（州）税收返还和转移支付分地区预算（草案）--社保处" xfId="446"/>
    <cellStyle name="差_Sheet22" xfId="447"/>
    <cellStyle name="差_Sheet22_四川省2017年省对市（州）税收返还和转移支付分地区预算（草案）--社保处" xfId="448"/>
    <cellStyle name="差_Sheet25" xfId="449"/>
    <cellStyle name="差_Sheet25_四川省2017年省对市（州）税收返还和转移支付分地区预算（草案）--社保处" xfId="450"/>
    <cellStyle name="差_Sheet26" xfId="451"/>
    <cellStyle name="差_Sheet26_四川省2017年省对市（州）税收返还和转移支付分地区预算（草案）--社保处" xfId="452"/>
    <cellStyle name="差_Sheet27" xfId="453"/>
    <cellStyle name="差_Sheet27_四川省2017年省对市（州）税收返还和转移支付分地区预算（草案）--社保处" xfId="454"/>
    <cellStyle name="差_Sheet29" xfId="455"/>
    <cellStyle name="差_Sheet29_四川省2017年省对市（州）税收返还和转移支付分地区预算（草案）--社保处" xfId="456"/>
    <cellStyle name="差_Sheet32" xfId="457"/>
    <cellStyle name="差_Sheet32_四川省2017年省对市（州）税收返还和转移支付分地区预算（草案）--社保处" xfId="458"/>
    <cellStyle name="差_Sheet33" xfId="459"/>
    <cellStyle name="差_Sheet33_四川省2017年省对市（州）税收返还和转移支付分地区预算（草案）--社保处" xfId="460"/>
    <cellStyle name="差_Sheet7" xfId="461"/>
    <cellStyle name="差_博物馆纪念馆逐步免费开放补助资金" xfId="462"/>
    <cellStyle name="差_促进扩大信贷增量" xfId="463"/>
    <cellStyle name="差_促进扩大信贷增量 2" xfId="464"/>
    <cellStyle name="差_促进扩大信贷增量 2 2" xfId="465"/>
    <cellStyle name="差_促进扩大信贷增量 2 2_2017年省对市(州)税收返还和转移支付预算" xfId="466"/>
    <cellStyle name="差_促进扩大信贷增量 2 2_四川省2017年省对市（州）税收返还和转移支付分地区预算（草案）--社保处" xfId="467"/>
    <cellStyle name="差_促进扩大信贷增量 2 3" xfId="468"/>
    <cellStyle name="差_促进扩大信贷增量 2_2017年省对市(州)税收返还和转移支付预算" xfId="469"/>
    <cellStyle name="差_促进扩大信贷增量 2_四川省2017年省对市（州）税收返还和转移支付分地区预算（草案）--社保处" xfId="470"/>
    <cellStyle name="差_促进扩大信贷增量 3" xfId="471"/>
    <cellStyle name="差_促进扩大信贷增量 3_2017年省对市(州)税收返还和转移支付预算" xfId="472"/>
    <cellStyle name="差_促进扩大信贷增量 3_四川省2017年省对市（州）税收返还和转移支付分地区预算（草案）--社保处" xfId="473"/>
    <cellStyle name="差_促进扩大信贷增量 4" xfId="474"/>
    <cellStyle name="差_促进扩大信贷增量_2017年省对市(州)税收返还和转移支付预算" xfId="475"/>
    <cellStyle name="差_促进扩大信贷增量_四川省2017年省对市（州）税收返还和转移支付分地区预算（草案）--社保处" xfId="476"/>
    <cellStyle name="差_地方纪检监察机关办案补助专项资金" xfId="477"/>
    <cellStyle name="差_地方纪检监察机关办案补助专项资金_四川省2017年省对市（州）税收返还和转移支付分地区预算（草案）--社保处" xfId="478"/>
    <cellStyle name="差_公共文化服务体系建设" xfId="479"/>
    <cellStyle name="差_国家级非物质文化遗产保护专项资金" xfId="480"/>
    <cellStyle name="差_国家文物保护专项资金" xfId="481"/>
    <cellStyle name="差_汇总" xfId="482"/>
    <cellStyle name="差_汇总 2" xfId="483"/>
    <cellStyle name="差_汇总 2 2" xfId="484"/>
    <cellStyle name="差_汇总 2 2_2017年省对市(州)税收返还和转移支付预算" xfId="485"/>
    <cellStyle name="差_汇总 2 2_四川省2017年省对市（州）税收返还和转移支付分地区预算（草案）--社保处" xfId="486"/>
    <cellStyle name="差_汇总 2 3" xfId="487"/>
    <cellStyle name="差_汇总 2_2017年省对市(州)税收返还和转移支付预算" xfId="488"/>
    <cellStyle name="差_汇总 2_四川省2017年省对市（州）税收返还和转移支付分地区预算（草案）--社保处" xfId="489"/>
    <cellStyle name="差_汇总 3" xfId="490"/>
    <cellStyle name="差_汇总 3_2017年省对市(州)税收返还和转移支付预算" xfId="491"/>
    <cellStyle name="差_汇总 3_四川省2017年省对市（州）税收返还和转移支付分地区预算（草案）--社保处" xfId="492"/>
    <cellStyle name="差_汇总 4" xfId="493"/>
    <cellStyle name="差_汇总_1" xfId="494"/>
    <cellStyle name="差_汇总_1 2" xfId="495"/>
    <cellStyle name="差_汇总_1 2 2" xfId="496"/>
    <cellStyle name="差_汇总_1 2 2_2017年省对市(州)税收返还和转移支付预算" xfId="497"/>
    <cellStyle name="差_汇总_1 2 3" xfId="498"/>
    <cellStyle name="差_汇总_1 2_2017年省对市(州)税收返还和转移支付预算" xfId="499"/>
    <cellStyle name="差_汇总_1 3" xfId="500"/>
    <cellStyle name="差_汇总_1 3_2017年省对市(州)税收返还和转移支付预算" xfId="501"/>
    <cellStyle name="差_汇总_2" xfId="502"/>
    <cellStyle name="差_汇总_2 2" xfId="503"/>
    <cellStyle name="差_汇总_2 2 2" xfId="504"/>
    <cellStyle name="差_汇总_2 2 2_2017年省对市(州)税收返还和转移支付预算" xfId="505"/>
    <cellStyle name="差_汇总_2 2 2_四川省2017年省对市（州）税收返还和转移支付分地区预算（草案）--社保处" xfId="506"/>
    <cellStyle name="差_汇总_2 2 3" xfId="507"/>
    <cellStyle name="差_汇总_2 2_2017年省对市(州)税收返还和转移支付预算" xfId="508"/>
    <cellStyle name="差_汇总_2 2_四川省2017年省对市（州）税收返还和转移支付分地区预算（草案）--社保处" xfId="509"/>
    <cellStyle name="差_汇总_2 3" xfId="510"/>
    <cellStyle name="差_汇总_2 3_2017年省对市(州)税收返还和转移支付预算" xfId="511"/>
    <cellStyle name="差_汇总_2 3_四川省2017年省对市（州）税收返还和转移支付分地区预算（草案）--社保处" xfId="512"/>
    <cellStyle name="差_汇总_2_四川省2017年省对市（州）税收返还和转移支付分地区预算（草案）--社保处" xfId="513"/>
    <cellStyle name="差_汇总_2017年省对市(州)税收返还和转移支付预算" xfId="514"/>
    <cellStyle name="差_汇总_四川省2017年省对市（州）税收返还和转移支付分地区预算（草案）--社保处" xfId="515"/>
    <cellStyle name="差_科技口6-30-35" xfId="516"/>
    <cellStyle name="差_美术馆公共图书馆文化馆（站）免费开放专项资金" xfId="517"/>
    <cellStyle name="差_其他工程费用计费" xfId="518"/>
    <cellStyle name="差_其他工程费用计费_四川省2017年省对市（州）税收返还和转移支付分地区预算（草案）--社保处" xfId="519"/>
    <cellStyle name="差_少数民族文化事业发展专项资金" xfId="520"/>
    <cellStyle name="差_省级科技计划项目专项资金" xfId="521"/>
    <cellStyle name="差_省级体育专项资金" xfId="522"/>
    <cellStyle name="差_省级文化发展专项资金" xfId="523"/>
    <cellStyle name="差_省级文物保护专项资金" xfId="524"/>
    <cellStyle name="差_四川省2017年省对市（州）税收返还和转移支付分地区预算（草案）--行政政法处" xfId="525"/>
    <cellStyle name="差_四川省2017年省对市（州）税收返还和转移支付分地区预算（草案）--教科文处" xfId="526"/>
    <cellStyle name="差_四川省2017年省对市（州）税收返还和转移支付分地区预算（草案）--社保处" xfId="527"/>
    <cellStyle name="差_四川省2017年省对市（州）税收返还和转移支付分地区预算（草案）--债务金融处" xfId="528"/>
    <cellStyle name="差_体育场馆免费低收费开放补助资金" xfId="529"/>
    <cellStyle name="差_文化产业发展专项资金" xfId="530"/>
    <cellStyle name="差_宣传文化事业发展专项资金" xfId="531"/>
    <cellStyle name="差_债券贴息计算器" xfId="532"/>
    <cellStyle name="差_债券贴息计算器_四川省2017年省对市（州）税收返还和转移支付分地区预算（草案）--社保处" xfId="533"/>
    <cellStyle name="常规 10" xfId="534"/>
    <cellStyle name="常规 10 2" xfId="535"/>
    <cellStyle name="常规 10 2 2" xfId="536"/>
    <cellStyle name="常规 10 2 2 2" xfId="537"/>
    <cellStyle name="常规 10 2 2 3" xfId="538"/>
    <cellStyle name="常规 10 2 2_2017年省对市(州)税收返还和转移支付预算" xfId="539"/>
    <cellStyle name="常规 10 2 3" xfId="540"/>
    <cellStyle name="常规 10 2 4" xfId="541"/>
    <cellStyle name="常规 10 2_2017年省对市(州)税收返还和转移支付预算" xfId="542"/>
    <cellStyle name="常规 10 3" xfId="543"/>
    <cellStyle name="常规 10 3 2" xfId="544"/>
    <cellStyle name="常规 10 3_123" xfId="545"/>
    <cellStyle name="常规 10 4" xfId="546"/>
    <cellStyle name="常规 10 4 2" xfId="547"/>
    <cellStyle name="常规 10 4 3" xfId="548"/>
    <cellStyle name="常规 10 4 3 2" xfId="549"/>
    <cellStyle name="常规 10_123" xfId="550"/>
    <cellStyle name="常规 11" xfId="551"/>
    <cellStyle name="常规 11 2" xfId="552"/>
    <cellStyle name="常规 11 2 2" xfId="553"/>
    <cellStyle name="常规 11 2 3" xfId="554"/>
    <cellStyle name="常规 11 2_2017年省对市(州)税收返还和转移支付预算" xfId="555"/>
    <cellStyle name="常规 11 3" xfId="556"/>
    <cellStyle name="常规 12" xfId="557"/>
    <cellStyle name="常规 12 2" xfId="558"/>
    <cellStyle name="常规 12 3" xfId="559"/>
    <cellStyle name="常规 12_123" xfId="560"/>
    <cellStyle name="常规 13" xfId="561"/>
    <cellStyle name="常规 13 2" xfId="562"/>
    <cellStyle name="常规 13_四川省2017年省对市（州）税收返还和转移支付分地区预算（草案）--社保处" xfId="563"/>
    <cellStyle name="常规 14" xfId="564"/>
    <cellStyle name="常规 14 2" xfId="565"/>
    <cellStyle name="常规 15" xfId="566"/>
    <cellStyle name="常规 15 2" xfId="567"/>
    <cellStyle name="常规 15 4" xfId="568"/>
    <cellStyle name="常规 16" xfId="569"/>
    <cellStyle name="常规 16 2" xfId="570"/>
    <cellStyle name="常规 17" xfId="571"/>
    <cellStyle name="常规 17 2" xfId="572"/>
    <cellStyle name="常规 17 2 2" xfId="573"/>
    <cellStyle name="常规 17 2_2016年四川省省级一般公共预算支出执行情况表" xfId="574"/>
    <cellStyle name="常规 17 3" xfId="575"/>
    <cellStyle name="常规 17 4" xfId="576"/>
    <cellStyle name="常规 17 4 2" xfId="577"/>
    <cellStyle name="常规 17 4_2016年四川省省级一般公共预算支出执行情况表" xfId="578"/>
    <cellStyle name="常规 17_2016年四川省省级一般公共预算支出执行情况表" xfId="579"/>
    <cellStyle name="常规 18" xfId="580"/>
    <cellStyle name="常规 18 2" xfId="581"/>
    <cellStyle name="常规 19" xfId="582"/>
    <cellStyle name="常规 19 2" xfId="583"/>
    <cellStyle name="常规 2" xfId="584"/>
    <cellStyle name="常规 2 2" xfId="585"/>
    <cellStyle name="常规 2 2 2" xfId="586"/>
    <cellStyle name="常规 2 2 2 2" xfId="587"/>
    <cellStyle name="常规 2 2 2 3" xfId="588"/>
    <cellStyle name="常规 2 2 2_2017年省对市(州)税收返还和转移支付预算" xfId="589"/>
    <cellStyle name="常规 2 2 3" xfId="590"/>
    <cellStyle name="常规 2 2 4" xfId="591"/>
    <cellStyle name="常规 2 2_2017年省对市(州)税收返还和转移支付预算" xfId="592"/>
    <cellStyle name="常规 2 3" xfId="593"/>
    <cellStyle name="常规 2 3 2" xfId="594"/>
    <cellStyle name="常规 2 3 2 2" xfId="595"/>
    <cellStyle name="常规 2 3 2 3" xfId="596"/>
    <cellStyle name="常规 2 3 2_2017年省对市(州)税收返还和转移支付预算" xfId="597"/>
    <cellStyle name="常规 2 3 3" xfId="598"/>
    <cellStyle name="常规 2 3 4" xfId="599"/>
    <cellStyle name="常规 2 3 5" xfId="600"/>
    <cellStyle name="常规 2 3_2017年省对市(州)税收返还和转移支付预算" xfId="601"/>
    <cellStyle name="常规 2 4" xfId="602"/>
    <cellStyle name="常规 2 4 2" xfId="603"/>
    <cellStyle name="常规 2 4 2 2" xfId="604"/>
    <cellStyle name="常规 2 5" xfId="605"/>
    <cellStyle name="常规 2 5 2" xfId="606"/>
    <cellStyle name="常规 2 5 3" xfId="607"/>
    <cellStyle name="常规 2 5_2017年省对市(州)税收返还和转移支付预算" xfId="608"/>
    <cellStyle name="常规 2 6" xfId="609"/>
    <cellStyle name="常规 2_%84表2：2016-2018年省级部门三年滚动规划报表" xfId="610"/>
    <cellStyle name="常规 20" xfId="611"/>
    <cellStyle name="常规 20 2" xfId="612"/>
    <cellStyle name="常规 20 2 2" xfId="613"/>
    <cellStyle name="常规 20 2_2016年社保基金收支执行及2017年预算草案表" xfId="614"/>
    <cellStyle name="常规 20 3" xfId="615"/>
    <cellStyle name="常规 20 4" xfId="616"/>
    <cellStyle name="常规 20_2015年全省及省级财政收支执行及2016年预算草案表（20160120）企业处修改" xfId="617"/>
    <cellStyle name="常规 21" xfId="618"/>
    <cellStyle name="常规 21 2" xfId="619"/>
    <cellStyle name="常规 21 2 2" xfId="620"/>
    <cellStyle name="常规 21 3" xfId="621"/>
    <cellStyle name="常规 22" xfId="622"/>
    <cellStyle name="常规 22 2" xfId="623"/>
    <cellStyle name="常规 23" xfId="624"/>
    <cellStyle name="常规 24" xfId="625"/>
    <cellStyle name="常规 24 2" xfId="626"/>
    <cellStyle name="常规 25" xfId="627"/>
    <cellStyle name="常规 25 2" xfId="628"/>
    <cellStyle name="常规 25 2 2" xfId="629"/>
    <cellStyle name="常规 25 2_2016年社保基金收支执行及2017年预算草案表" xfId="630"/>
    <cellStyle name="常规 26" xfId="631"/>
    <cellStyle name="常规 26 2" xfId="632"/>
    <cellStyle name="常规 26 2 2" xfId="633"/>
    <cellStyle name="常规 26 2 2 2" xfId="634"/>
    <cellStyle name="常规 26_2016年社保基金收支执行及2017年预算草案表" xfId="635"/>
    <cellStyle name="常规 27" xfId="636"/>
    <cellStyle name="常规 27 2" xfId="637"/>
    <cellStyle name="常规 27 2 2" xfId="638"/>
    <cellStyle name="常规 27 2_2016年四川省省级一般公共预算支出执行情况表" xfId="639"/>
    <cellStyle name="常规 27 3" xfId="640"/>
    <cellStyle name="常规 27_2016年四川省省级一般公共预算支出执行情况表" xfId="641"/>
    <cellStyle name="常规 28" xfId="642"/>
    <cellStyle name="常规 28 2" xfId="643"/>
    <cellStyle name="常规 28 2 2" xfId="644"/>
    <cellStyle name="常规 28 2 3" xfId="645"/>
    <cellStyle name="常规 28_2016年社保基金收支执行及2017年预算草案表" xfId="646"/>
    <cellStyle name="常规 29" xfId="647"/>
    <cellStyle name="常规 3" xfId="648"/>
    <cellStyle name="常规 3 2" xfId="649"/>
    <cellStyle name="常规 3 2 2" xfId="650"/>
    <cellStyle name="常规 3 2 2 2" xfId="651"/>
    <cellStyle name="常规 3 2 2 3" xfId="652"/>
    <cellStyle name="常规 3 2 2_2017年省对市(州)税收返还和转移支付预算" xfId="653"/>
    <cellStyle name="常规 3 2 3" xfId="654"/>
    <cellStyle name="常规 3 2 3 2" xfId="655"/>
    <cellStyle name="常规 3 2 4" xfId="656"/>
    <cellStyle name="常规 3 2_2016年四川省省级一般公共预算支出执行情况表" xfId="657"/>
    <cellStyle name="常规 3 3" xfId="658"/>
    <cellStyle name="常规 3 3 2" xfId="659"/>
    <cellStyle name="常规 3 3 3" xfId="660"/>
    <cellStyle name="常规 3 3_2017年省对市(州)税收返还和转移支付预算" xfId="661"/>
    <cellStyle name="常规 3 4" xfId="662"/>
    <cellStyle name="常规 3_15-省级防震减灾分情况" xfId="663"/>
    <cellStyle name="常规 30" xfId="664"/>
    <cellStyle name="常规 30 2" xfId="665"/>
    <cellStyle name="常规 30 2 2" xfId="666"/>
    <cellStyle name="常规 30 2_2016年四川省省级一般公共预算支出执行情况表" xfId="667"/>
    <cellStyle name="常规 30 3" xfId="668"/>
    <cellStyle name="常规 30_2016年四川省省级一般公共预算支出执行情况表" xfId="669"/>
    <cellStyle name="常规 31" xfId="670"/>
    <cellStyle name="常规 31 2" xfId="671"/>
    <cellStyle name="常规 31_2016年社保基金收支执行及2017年预算草案表" xfId="672"/>
    <cellStyle name="常规 32" xfId="673"/>
    <cellStyle name="常规 33" xfId="674"/>
    <cellStyle name="常规 34" xfId="675"/>
    <cellStyle name="常规 35" xfId="676"/>
    <cellStyle name="常规 4" xfId="677"/>
    <cellStyle name="常规 4 2" xfId="678"/>
    <cellStyle name="常规 4 2 2" xfId="679"/>
    <cellStyle name="常规 4 2_123" xfId="680"/>
    <cellStyle name="常规 4 3" xfId="681"/>
    <cellStyle name="常规 4_123" xfId="682"/>
    <cellStyle name="常规 47" xfId="683"/>
    <cellStyle name="常规 47 2" xfId="684"/>
    <cellStyle name="常规 47 2 2" xfId="685"/>
    <cellStyle name="常规 47 2 2 2" xfId="686"/>
    <cellStyle name="常规 47 2 3" xfId="687"/>
    <cellStyle name="常规 47 3" xfId="688"/>
    <cellStyle name="常规 47 4" xfId="689"/>
    <cellStyle name="常规 47 4 2" xfId="690"/>
    <cellStyle name="常规 47 4 2 2" xfId="691"/>
    <cellStyle name="常规 48" xfId="692"/>
    <cellStyle name="常规 48 2" xfId="693"/>
    <cellStyle name="常规 48 2 2" xfId="694"/>
    <cellStyle name="常规 48 3" xfId="695"/>
    <cellStyle name="常规 5" xfId="696"/>
    <cellStyle name="常规 5 2" xfId="697"/>
    <cellStyle name="常规 5 2 2" xfId="698"/>
    <cellStyle name="常规 5 2 3" xfId="699"/>
    <cellStyle name="常规 5 2_2017年省对市(州)税收返还和转移支付预算" xfId="700"/>
    <cellStyle name="常规 5 3" xfId="701"/>
    <cellStyle name="常规 5 4" xfId="702"/>
    <cellStyle name="常规 5_2017年省对市(州)税收返还和转移支付预算" xfId="703"/>
    <cellStyle name="常规 6" xfId="704"/>
    <cellStyle name="常规 6 2" xfId="705"/>
    <cellStyle name="常规 6 2 2" xfId="706"/>
    <cellStyle name="常规 6 2 2 2" xfId="707"/>
    <cellStyle name="常规 6 2 2 3" xfId="708"/>
    <cellStyle name="常规 6 2 2_2017年省对市(州)税收返还和转移支付预算" xfId="709"/>
    <cellStyle name="常规 6 2 3" xfId="710"/>
    <cellStyle name="常规 6 2 4" xfId="711"/>
    <cellStyle name="常规 6 2_2017年省对市(州)税收返还和转移支付预算" xfId="712"/>
    <cellStyle name="常规 6 3" xfId="713"/>
    <cellStyle name="常规 6 3 2" xfId="714"/>
    <cellStyle name="常规 6 3_123" xfId="715"/>
    <cellStyle name="常规 6 4" xfId="716"/>
    <cellStyle name="常规 6_123" xfId="717"/>
    <cellStyle name="常规 7" xfId="718"/>
    <cellStyle name="常规 7 2" xfId="719"/>
    <cellStyle name="常规 7 2 2" xfId="720"/>
    <cellStyle name="常规 7 2 3" xfId="721"/>
    <cellStyle name="常规 7 2_2017年省对市(州)税收返还和转移支付预算" xfId="722"/>
    <cellStyle name="常规 7 3" xfId="723"/>
    <cellStyle name="常规 7_四川省2017年省对市（州）税收返还和转移支付分地区预算（草案）--社保处" xfId="724"/>
    <cellStyle name="常规 8" xfId="725"/>
    <cellStyle name="常规 8 2" xfId="726"/>
    <cellStyle name="常规 9" xfId="727"/>
    <cellStyle name="常规 9 2" xfId="728"/>
    <cellStyle name="常规 9 2 2" xfId="729"/>
    <cellStyle name="常规 9 2_123" xfId="730"/>
    <cellStyle name="常规 9 3" xfId="731"/>
    <cellStyle name="常规 9_123" xfId="732"/>
    <cellStyle name="常规_(陈诚修改稿)2006年全省及省级财政决算及07年预算执行情况表(A4 留底自用)" xfId="733"/>
    <cellStyle name="常规_(陈诚修改稿)2006年全省及省级财政决算及07年预算执行情况表(A4 留底自用) 2" xfId="734"/>
    <cellStyle name="常规_(陈诚修改稿)2006年全省及省级财政决算及07年预算执行情况表(A4 留底自用) 2 2 2" xfId="735"/>
    <cellStyle name="常规_2004年财力计算" xfId="736"/>
    <cellStyle name="常规_200704(第一稿）" xfId="737"/>
    <cellStyle name="常规_2014年全省及省级财政收支执行及2015年预算草案表（20150123，自用稿）" xfId="738"/>
    <cellStyle name="常规_2015年全省及省级财政收支执行及2016年预算草案表（20160120）企业处修改" xfId="739"/>
    <cellStyle name="常规_Sheet1" xfId="740"/>
    <cellStyle name="常规_国有资本经营预算表样" xfId="741"/>
    <cellStyle name="常规_国有资本经营预算表样 2 2" xfId="742"/>
    <cellStyle name="常规_国资决算以及执行情况0712 2 2" xfId="743"/>
    <cellStyle name="常规_基金分析表(99.3)" xfId="744"/>
    <cellStyle name="常规_乐山市级2010年预算表格0114" xfId="745"/>
    <cellStyle name="常规_社保基金预算报人大建议表样" xfId="746"/>
    <cellStyle name="常规_社保基金预算报人大建议表样 2" xfId="747"/>
    <cellStyle name="常规_社保基金预算报人大建议表样 3" xfId="748"/>
    <cellStyle name="常规_省级科预算草案表1.14" xfId="749"/>
    <cellStyle name="常规_省级科预算草案表1.14 2" xfId="750"/>
    <cellStyle name="Hyperlink" xfId="751"/>
    <cellStyle name="好" xfId="752"/>
    <cellStyle name="好 2" xfId="753"/>
    <cellStyle name="好 2 2" xfId="754"/>
    <cellStyle name="好 2 2 2" xfId="755"/>
    <cellStyle name="好 2 2 3" xfId="756"/>
    <cellStyle name="好 2 2_2017年省对市(州)税收返还和转移支付预算" xfId="757"/>
    <cellStyle name="好 2 3" xfId="758"/>
    <cellStyle name="好 2_四川省2017年省对市（州）税收返还和转移支付分地区预算（草案）--社保处" xfId="759"/>
    <cellStyle name="好_%84表2：2016-2018年省级部门三年滚动规划报表" xfId="760"/>
    <cellStyle name="好_“三区”文化人才专项资金" xfId="761"/>
    <cellStyle name="好_1 2017年省对市（州）税收返还和转移支付预算分地区情况表（华侨事务补助）(1)" xfId="762"/>
    <cellStyle name="好_10 2017年省对市（州）税收返还和转移支付预算分地区情况表（寺观教堂维修补助资金）(1)" xfId="763"/>
    <cellStyle name="好_10-扶持民族地区教育发展" xfId="764"/>
    <cellStyle name="好_11 2017年省对市（州）税收返还和转移支付预算分地区情况表（基层行政单位救灾专项资金）(1)" xfId="765"/>
    <cellStyle name="好_1-12" xfId="766"/>
    <cellStyle name="好_1-12_四川省2017年省对市（州）税收返还和转移支付分地区预算（草案）--社保处" xfId="767"/>
    <cellStyle name="好_12 2017年省对市（州）税收返还和转移支付预算分地区情况表（民族地区春节慰问经费）(1)" xfId="768"/>
    <cellStyle name="好_123" xfId="769"/>
    <cellStyle name="好_13 2017年省对市（州）税收返还和转移支付预算分地区情况表（审计能力提升专项经费）(1)" xfId="770"/>
    <cellStyle name="好_14 2017年省对市（州）税收返还和转移支付预算分地区情况表（支持基层政权建设补助资金）(1)" xfId="771"/>
    <cellStyle name="好_15-省级防震减灾分情况" xfId="772"/>
    <cellStyle name="好_18 2017年省对市（州）税收返还和转移支付预算分地区情况表（全省法院系统业务经费）(1)" xfId="773"/>
    <cellStyle name="好_19 征兵经费" xfId="774"/>
    <cellStyle name="好_1-学前教育发展专项资金" xfId="775"/>
    <cellStyle name="好_1-政策性保险财政补助资金" xfId="776"/>
    <cellStyle name="好_2" xfId="777"/>
    <cellStyle name="好_2 政法转移支付" xfId="778"/>
    <cellStyle name="好_20 国防动员专项经费" xfId="779"/>
    <cellStyle name="好_2015财金互动汇总（加人行、补成都）" xfId="780"/>
    <cellStyle name="好_2015财金互动汇总（加人行、补成都） 2" xfId="781"/>
    <cellStyle name="好_2015财金互动汇总（加人行、补成都） 2 2" xfId="782"/>
    <cellStyle name="好_2015财金互动汇总（加人行、补成都） 2 2_2017年省对市(州)税收返还和转移支付预算" xfId="783"/>
    <cellStyle name="好_2015财金互动汇总（加人行、补成都） 2 3" xfId="784"/>
    <cellStyle name="好_2015财金互动汇总（加人行、补成都） 2_2017年省对市(州)税收返还和转移支付预算" xfId="785"/>
    <cellStyle name="好_2015财金互动汇总（加人行、补成都） 3" xfId="786"/>
    <cellStyle name="好_2015财金互动汇总（加人行、补成都） 3_2017年省对市(州)税收返还和转移支付预算" xfId="787"/>
    <cellStyle name="好_2015财金互动汇总（加人行、补成都） 4" xfId="788"/>
    <cellStyle name="好_2015财金互动汇总（加人行、补成都）_2017年省对市(州)税收返还和转移支付预算" xfId="789"/>
    <cellStyle name="好_2015直接融资汇总表" xfId="790"/>
    <cellStyle name="好_2015直接融资汇总表 2" xfId="791"/>
    <cellStyle name="好_2015直接融资汇总表 2 2" xfId="792"/>
    <cellStyle name="好_2015直接融资汇总表 2 2_2017年省对市(州)税收返还和转移支付预算" xfId="793"/>
    <cellStyle name="好_2015直接融资汇总表 2 3" xfId="794"/>
    <cellStyle name="好_2015直接融资汇总表 2_2017年省对市(州)税收返还和转移支付预算" xfId="795"/>
    <cellStyle name="好_2015直接融资汇总表 3" xfId="796"/>
    <cellStyle name="好_2015直接融资汇总表 3_2017年省对市(州)税收返还和转移支付预算" xfId="797"/>
    <cellStyle name="好_2015直接融资汇总表 4" xfId="798"/>
    <cellStyle name="好_2015直接融资汇总表_2017年省对市(州)税收返还和转移支付预算" xfId="799"/>
    <cellStyle name="好_2016年四川省省级一般公共预算支出执行情况表" xfId="800"/>
    <cellStyle name="好_2017年省对市(州)税收返还和转移支付预算" xfId="801"/>
    <cellStyle name="好_2017年省对市（州）税收返还和转移支付预算分地区情况表（华侨事务补助）(1)" xfId="802"/>
    <cellStyle name="好_2017年省对市（州）税收返还和转移支付预算分地区情况表（华侨事务补助）(1)_四川省2017年省对市（州）税收返还和转移支付分地区预算（草案）--社保处" xfId="803"/>
    <cellStyle name="好_21 禁毒补助经费" xfId="804"/>
    <cellStyle name="好_22 2017年省对市（州）税收返还和转移支付预算分地区情况表（交警业务经费）(1)" xfId="805"/>
    <cellStyle name="好_23 铁路护路专项经费" xfId="806"/>
    <cellStyle name="好_24 维稳经费" xfId="807"/>
    <cellStyle name="好_2-45" xfId="808"/>
    <cellStyle name="好_2-45_四川省2017年省对市（州）税收返还和转移支付分地区预算（草案）--社保处" xfId="809"/>
    <cellStyle name="好_2-46" xfId="810"/>
    <cellStyle name="好_2-46_四川省2017年省对市（州）税收返还和转移支付分地区预算（草案）--社保处" xfId="811"/>
    <cellStyle name="好_25 消防部队大型装备建设补助经费" xfId="812"/>
    <cellStyle name="好_2-50" xfId="813"/>
    <cellStyle name="好_2-50_四川省2017年省对市（州）税收返还和转移支付分地区预算（草案）--社保处" xfId="814"/>
    <cellStyle name="好_2-52" xfId="815"/>
    <cellStyle name="好_2-52_四川省2017年省对市（州）税收返还和转移支付分地区预算（草案）--社保处" xfId="816"/>
    <cellStyle name="好_2-55" xfId="817"/>
    <cellStyle name="好_2-55_四川省2017年省对市（州）税收返还和转移支付分地区预算（草案）--社保处" xfId="818"/>
    <cellStyle name="好_2-58" xfId="819"/>
    <cellStyle name="好_2-58_四川省2017年省对市（州）税收返还和转移支付分地区预算（草案）--社保处" xfId="820"/>
    <cellStyle name="好_2-59" xfId="821"/>
    <cellStyle name="好_2-59_四川省2017年省对市（州）税收返还和转移支付分地区预算（草案）--社保处" xfId="822"/>
    <cellStyle name="好_26 地方纪检监察机关办案补助专项资金" xfId="823"/>
    <cellStyle name="好_2-60" xfId="824"/>
    <cellStyle name="好_2-60_四川省2017年省对市（州）税收返还和转移支付分地区预算（草案）--社保处" xfId="825"/>
    <cellStyle name="好_2-62" xfId="826"/>
    <cellStyle name="好_2-62_四川省2017年省对市（州）税收返还和转移支付分地区预算（草案）--社保处" xfId="827"/>
    <cellStyle name="好_2-65" xfId="828"/>
    <cellStyle name="好_2-65_四川省2017年省对市（州）税收返还和转移支付分地区预算（草案）--社保处" xfId="829"/>
    <cellStyle name="好_2-67" xfId="830"/>
    <cellStyle name="好_2-67_四川省2017年省对市（州）税收返还和转移支付分地区预算（草案）--社保处" xfId="831"/>
    <cellStyle name="好_27 妇女儿童事业发展专项资金" xfId="832"/>
    <cellStyle name="好_28 基层干训机构建设补助专项资金" xfId="833"/>
    <cellStyle name="好_2-财金互动" xfId="834"/>
    <cellStyle name="好_2-义务教育经费保障机制改革" xfId="835"/>
    <cellStyle name="好_3 2017年省对市（州）税收返还和转移支付预算分地区情况表（到村任职）" xfId="836"/>
    <cellStyle name="好_3-创业担保贷款贴息及奖补" xfId="837"/>
    <cellStyle name="好_3-义务教育均衡发展专项" xfId="838"/>
    <cellStyle name="好_4" xfId="839"/>
    <cellStyle name="好_4-11" xfId="840"/>
    <cellStyle name="好_4-12" xfId="841"/>
    <cellStyle name="好_4-14" xfId="842"/>
    <cellStyle name="好_4-15" xfId="843"/>
    <cellStyle name="好_4-20" xfId="844"/>
    <cellStyle name="好_4-21" xfId="845"/>
    <cellStyle name="好_4-22" xfId="846"/>
    <cellStyle name="好_4-23" xfId="847"/>
    <cellStyle name="好_4-24" xfId="848"/>
    <cellStyle name="好_4-29" xfId="849"/>
    <cellStyle name="好_4-30" xfId="850"/>
    <cellStyle name="好_4-31" xfId="851"/>
    <cellStyle name="好_4-5" xfId="852"/>
    <cellStyle name="好_4-8" xfId="853"/>
    <cellStyle name="好_4-9" xfId="854"/>
    <cellStyle name="好_4-农村义教“营养改善计划”" xfId="855"/>
    <cellStyle name="好_5 2017年省对市（州）税收返还和转移支付预算分地区情况表（全国重点寺观教堂维修经费业生中央财政补助资金）(1)" xfId="856"/>
    <cellStyle name="好_5-农村教师周转房建设" xfId="857"/>
    <cellStyle name="好_5-中央财政统借统还外债项目资金" xfId="858"/>
    <cellStyle name="好_6" xfId="859"/>
    <cellStyle name="好_6-扶持民办教育专项" xfId="860"/>
    <cellStyle name="好_6-省级财政政府与社会资本合作项目综合补助资金" xfId="861"/>
    <cellStyle name="好_7 2017年省对市（州）税收返还和转移支付预算分地区情况表（省级旅游发展资金）(1)" xfId="862"/>
    <cellStyle name="好_7-普惠金融政府和社会资本合作以奖代补资金" xfId="863"/>
    <cellStyle name="好_7-中等职业教育发展专项经费" xfId="864"/>
    <cellStyle name="好_8 2017年省对市（州）税收返还和转移支付预算分地区情况表（民族事业发展资金）(1)" xfId="865"/>
    <cellStyle name="好_9 2017年省对市（州）税收返还和转移支付预算分地区情况表（全省工商行政管理专项经费）(1)" xfId="866"/>
    <cellStyle name="好_Sheet14" xfId="867"/>
    <cellStyle name="好_Sheet14_四川省2017年省对市（州）税收返还和转移支付分地区预算（草案）--社保处" xfId="868"/>
    <cellStyle name="好_Sheet15" xfId="869"/>
    <cellStyle name="好_Sheet15_四川省2017年省对市（州）税收返还和转移支付分地区预算（草案）--社保处" xfId="870"/>
    <cellStyle name="好_Sheet16" xfId="871"/>
    <cellStyle name="好_Sheet16_四川省2017年省对市（州）税收返还和转移支付分地区预算（草案）--社保处" xfId="872"/>
    <cellStyle name="好_Sheet18" xfId="873"/>
    <cellStyle name="好_Sheet18_四川省2017年省对市（州）税收返还和转移支付分地区预算（草案）--社保处" xfId="874"/>
    <cellStyle name="好_Sheet19" xfId="875"/>
    <cellStyle name="好_Sheet19_四川省2017年省对市（州）税收返还和转移支付分地区预算（草案）--社保处" xfId="876"/>
    <cellStyle name="好_Sheet2" xfId="877"/>
    <cellStyle name="好_Sheet20" xfId="878"/>
    <cellStyle name="好_Sheet20_四川省2017年省对市（州）税收返还和转移支付分地区预算（草案）--社保处" xfId="879"/>
    <cellStyle name="好_Sheet22" xfId="880"/>
    <cellStyle name="好_Sheet22_四川省2017年省对市（州）税收返还和转移支付分地区预算（草案）--社保处" xfId="881"/>
    <cellStyle name="好_Sheet25" xfId="882"/>
    <cellStyle name="好_Sheet25_四川省2017年省对市（州）税收返还和转移支付分地区预算（草案）--社保处" xfId="883"/>
    <cellStyle name="好_Sheet26" xfId="884"/>
    <cellStyle name="好_Sheet26_四川省2017年省对市（州）税收返还和转移支付分地区预算（草案）--社保处" xfId="885"/>
    <cellStyle name="好_Sheet27" xfId="886"/>
    <cellStyle name="好_Sheet27_四川省2017年省对市（州）税收返还和转移支付分地区预算（草案）--社保处" xfId="887"/>
    <cellStyle name="好_Sheet29" xfId="888"/>
    <cellStyle name="好_Sheet29_四川省2017年省对市（州）税收返还和转移支付分地区预算（草案）--社保处" xfId="889"/>
    <cellStyle name="好_Sheet32" xfId="890"/>
    <cellStyle name="好_Sheet32_四川省2017年省对市（州）税收返还和转移支付分地区预算（草案）--社保处" xfId="891"/>
    <cellStyle name="好_Sheet33" xfId="892"/>
    <cellStyle name="好_Sheet33_四川省2017年省对市（州）税收返还和转移支付分地区预算（草案）--社保处" xfId="893"/>
    <cellStyle name="好_Sheet7" xfId="894"/>
    <cellStyle name="好_博物馆纪念馆逐步免费开放补助资金" xfId="895"/>
    <cellStyle name="好_促进扩大信贷增量" xfId="896"/>
    <cellStyle name="好_促进扩大信贷增量 2" xfId="897"/>
    <cellStyle name="好_促进扩大信贷增量 2 2" xfId="898"/>
    <cellStyle name="好_促进扩大信贷增量 2 2_2017年省对市(州)税收返还和转移支付预算" xfId="899"/>
    <cellStyle name="好_促进扩大信贷增量 2 2_四川省2017年省对市（州）税收返还和转移支付分地区预算（草案）--社保处" xfId="900"/>
    <cellStyle name="好_促进扩大信贷增量 2 3" xfId="901"/>
    <cellStyle name="好_促进扩大信贷增量 2_2017年省对市(州)税收返还和转移支付预算" xfId="902"/>
    <cellStyle name="好_促进扩大信贷增量 2_四川省2017年省对市（州）税收返还和转移支付分地区预算（草案）--社保处" xfId="903"/>
    <cellStyle name="好_促进扩大信贷增量 3" xfId="904"/>
    <cellStyle name="好_促进扩大信贷增量 3_2017年省对市(州)税收返还和转移支付预算" xfId="905"/>
    <cellStyle name="好_促进扩大信贷增量 3_四川省2017年省对市（州）税收返还和转移支付分地区预算（草案）--社保处" xfId="906"/>
    <cellStyle name="好_促进扩大信贷增量 4" xfId="907"/>
    <cellStyle name="好_促进扩大信贷增量_2017年省对市(州)税收返还和转移支付预算" xfId="908"/>
    <cellStyle name="好_促进扩大信贷增量_四川省2017年省对市（州）税收返还和转移支付分地区预算（草案）--社保处" xfId="909"/>
    <cellStyle name="好_地方纪检监察机关办案补助专项资金" xfId="910"/>
    <cellStyle name="好_地方纪检监察机关办案补助专项资金_四川省2017年省对市（州）税收返还和转移支付分地区预算（草案）--社保处" xfId="911"/>
    <cellStyle name="好_公共文化服务体系建设" xfId="912"/>
    <cellStyle name="好_国家级非物质文化遗产保护专项资金" xfId="913"/>
    <cellStyle name="好_国家文物保护专项资金" xfId="914"/>
    <cellStyle name="好_汇总" xfId="915"/>
    <cellStyle name="好_汇总 2" xfId="916"/>
    <cellStyle name="好_汇总 2 2" xfId="917"/>
    <cellStyle name="好_汇总 2 2_2017年省对市(州)税收返还和转移支付预算" xfId="918"/>
    <cellStyle name="好_汇总 2 2_四川省2017年省对市（州）税收返还和转移支付分地区预算（草案）--社保处" xfId="919"/>
    <cellStyle name="好_汇总 2 3" xfId="920"/>
    <cellStyle name="好_汇总 2_2017年省对市(州)税收返还和转移支付预算" xfId="921"/>
    <cellStyle name="好_汇总 2_四川省2017年省对市（州）税收返还和转移支付分地区预算（草案）--社保处" xfId="922"/>
    <cellStyle name="好_汇总 3" xfId="923"/>
    <cellStyle name="好_汇总 3_2017年省对市(州)税收返还和转移支付预算" xfId="924"/>
    <cellStyle name="好_汇总 3_四川省2017年省对市（州）税收返还和转移支付分地区预算（草案）--社保处" xfId="925"/>
    <cellStyle name="好_汇总 4" xfId="926"/>
    <cellStyle name="好_汇总_2017年省对市(州)税收返还和转移支付预算" xfId="927"/>
    <cellStyle name="好_汇总_四川省2017年省对市（州）税收返还和转移支付分地区预算（草案）--社保处" xfId="928"/>
    <cellStyle name="好_科技口6-30-35" xfId="929"/>
    <cellStyle name="好_美术馆公共图书馆文化馆（站）免费开放专项资金" xfId="930"/>
    <cellStyle name="好_其他工程费用计费" xfId="931"/>
    <cellStyle name="好_其他工程费用计费_四川省2017年省对市（州）税收返还和转移支付分地区预算（草案）--社保处" xfId="932"/>
    <cellStyle name="好_少数民族文化事业发展专项资金" xfId="933"/>
    <cellStyle name="好_省级科技计划项目专项资金" xfId="934"/>
    <cellStyle name="好_省级体育专项资金" xfId="935"/>
    <cellStyle name="好_省级文化发展专项资金" xfId="936"/>
    <cellStyle name="好_省级文物保护专项资金" xfId="937"/>
    <cellStyle name="好_四川省2017年省对市（州）税收返还和转移支付分地区预算（草案）--行政政法处" xfId="938"/>
    <cellStyle name="好_四川省2017年省对市（州）税收返还和转移支付分地区预算（草案）--教科文处" xfId="939"/>
    <cellStyle name="好_四川省2017年省对市（州）税收返还和转移支付分地区预算（草案）--社保处" xfId="940"/>
    <cellStyle name="好_四川省2017年省对市（州）税收返还和转移支付分地区预算（草案）--债务金融处" xfId="941"/>
    <cellStyle name="好_体育场馆免费低收费开放补助资金" xfId="942"/>
    <cellStyle name="好_文化产业发展专项资金" xfId="943"/>
    <cellStyle name="好_宣传文化事业发展专项资金" xfId="944"/>
    <cellStyle name="好_债券贴息计算器" xfId="945"/>
    <cellStyle name="好_债券贴息计算器_四川省2017年省对市（州）税收返还和转移支付分地区预算（草案）--社保处" xfId="946"/>
    <cellStyle name="汇总" xfId="947"/>
    <cellStyle name="汇总 2" xfId="948"/>
    <cellStyle name="汇总 2 2" xfId="949"/>
    <cellStyle name="汇总 2 2 2" xfId="950"/>
    <cellStyle name="汇总 2 2 3" xfId="951"/>
    <cellStyle name="汇总 2 2_2017年省对市(州)税收返还和转移支付预算" xfId="952"/>
    <cellStyle name="汇总 2 3" xfId="953"/>
    <cellStyle name="Currency" xfId="954"/>
    <cellStyle name="Currency [0]" xfId="955"/>
    <cellStyle name="计算" xfId="956"/>
    <cellStyle name="计算 2" xfId="957"/>
    <cellStyle name="计算 2 2" xfId="958"/>
    <cellStyle name="计算 2 2 2" xfId="959"/>
    <cellStyle name="计算 2 2 3" xfId="960"/>
    <cellStyle name="计算 2 2_2017年省对市(州)税收返还和转移支付预算" xfId="961"/>
    <cellStyle name="计算 2 3" xfId="962"/>
    <cellStyle name="计算 2_四川省2017年省对市（州）税收返还和转移支付分地区预算（草案）--社保处" xfId="963"/>
    <cellStyle name="检查单元格" xfId="964"/>
    <cellStyle name="检查单元格 2" xfId="965"/>
    <cellStyle name="检查单元格 2 2" xfId="966"/>
    <cellStyle name="检查单元格 2 2 2" xfId="967"/>
    <cellStyle name="检查单元格 2 2 3" xfId="968"/>
    <cellStyle name="检查单元格 2 2_2017年省对市(州)税收返还和转移支付预算" xfId="969"/>
    <cellStyle name="检查单元格 2 3" xfId="970"/>
    <cellStyle name="检查单元格 2_四川省2017年省对市（州）税收返还和转移支付分地区预算（草案）--社保处" xfId="971"/>
    <cellStyle name="解释性文本" xfId="972"/>
    <cellStyle name="解释性文本 2" xfId="973"/>
    <cellStyle name="解释性文本 2 2" xfId="974"/>
    <cellStyle name="解释性文本 2 2 2" xfId="975"/>
    <cellStyle name="解释性文本 2 2 3" xfId="976"/>
    <cellStyle name="解释性文本 2 2_2017年省对市(州)税收返还和转移支付预算" xfId="977"/>
    <cellStyle name="解释性文本 2 3" xfId="978"/>
    <cellStyle name="警告文本" xfId="979"/>
    <cellStyle name="警告文本 2" xfId="980"/>
    <cellStyle name="警告文本 2 2" xfId="981"/>
    <cellStyle name="警告文本 2 2 2" xfId="982"/>
    <cellStyle name="警告文本 2 2 3" xfId="983"/>
    <cellStyle name="警告文本 2 2_2017年省对市(州)税收返还和转移支付预算" xfId="984"/>
    <cellStyle name="警告文本 2 3" xfId="985"/>
    <cellStyle name="链接单元格" xfId="986"/>
    <cellStyle name="链接单元格 2" xfId="987"/>
    <cellStyle name="链接单元格 2 2" xfId="988"/>
    <cellStyle name="链接单元格 2 2 2" xfId="989"/>
    <cellStyle name="链接单元格 2 2 3" xfId="990"/>
    <cellStyle name="链接单元格 2 2_2017年省对市(州)税收返还和转移支付预算" xfId="991"/>
    <cellStyle name="链接单元格 2 3" xfId="992"/>
    <cellStyle name="普通_97-917" xfId="993"/>
    <cellStyle name="千分位[0]_laroux" xfId="994"/>
    <cellStyle name="千分位_97-917" xfId="995"/>
    <cellStyle name="千位[0]_ 表八" xfId="996"/>
    <cellStyle name="千位_ 表八" xfId="997"/>
    <cellStyle name="Comma" xfId="998"/>
    <cellStyle name="千位分隔 2" xfId="999"/>
    <cellStyle name="千位分隔 2 2" xfId="1000"/>
    <cellStyle name="千位分隔 2 2 2" xfId="1001"/>
    <cellStyle name="千位分隔 2 2 2 2" xfId="1002"/>
    <cellStyle name="千位分隔 2 2 2 3" xfId="1003"/>
    <cellStyle name="千位分隔 2 2 3" xfId="1004"/>
    <cellStyle name="千位分隔 2 2 4" xfId="1005"/>
    <cellStyle name="千位分隔 2 3" xfId="1006"/>
    <cellStyle name="千位分隔 2 3 2" xfId="1007"/>
    <cellStyle name="千位分隔 2 3 3" xfId="1008"/>
    <cellStyle name="千位分隔 2 4" xfId="1009"/>
    <cellStyle name="千位分隔 3" xfId="1010"/>
    <cellStyle name="千位分隔 3 2" xfId="1011"/>
    <cellStyle name="千位分隔 3 2 2" xfId="1012"/>
    <cellStyle name="千位分隔 3 2 3" xfId="1013"/>
    <cellStyle name="千位分隔 3 3" xfId="1014"/>
    <cellStyle name="千位分隔 3 4" xfId="1015"/>
    <cellStyle name="千位分隔 4" xfId="1016"/>
    <cellStyle name="Comma [0]" xfId="1017"/>
    <cellStyle name="强调文字颜色 1" xfId="1018"/>
    <cellStyle name="强调文字颜色 1 2" xfId="1019"/>
    <cellStyle name="强调文字颜色 1 2 2" xfId="1020"/>
    <cellStyle name="强调文字颜色 1 2 2 2" xfId="1021"/>
    <cellStyle name="强调文字颜色 1 2 2 3" xfId="1022"/>
    <cellStyle name="强调文字颜色 1 2 2_2017年省对市(州)税收返还和转移支付预算" xfId="1023"/>
    <cellStyle name="强调文字颜色 1 2 3" xfId="1024"/>
    <cellStyle name="强调文字颜色 1 2_四川省2017年省对市（州）税收返还和转移支付分地区预算（草案）--社保处" xfId="1025"/>
    <cellStyle name="强调文字颜色 2" xfId="1026"/>
    <cellStyle name="强调文字颜色 2 2" xfId="1027"/>
    <cellStyle name="强调文字颜色 2 2 2" xfId="1028"/>
    <cellStyle name="强调文字颜色 2 2 2 2" xfId="1029"/>
    <cellStyle name="强调文字颜色 2 2 2 3" xfId="1030"/>
    <cellStyle name="强调文字颜色 2 2 2_2017年省对市(州)税收返还和转移支付预算" xfId="1031"/>
    <cellStyle name="强调文字颜色 2 2 3" xfId="1032"/>
    <cellStyle name="强调文字颜色 2 2_四川省2017年省对市（州）税收返还和转移支付分地区预算（草案）--社保处" xfId="1033"/>
    <cellStyle name="强调文字颜色 3" xfId="1034"/>
    <cellStyle name="强调文字颜色 3 2" xfId="1035"/>
    <cellStyle name="强调文字颜色 3 2 2" xfId="1036"/>
    <cellStyle name="强调文字颜色 3 2 2 2" xfId="1037"/>
    <cellStyle name="强调文字颜色 3 2 2 3" xfId="1038"/>
    <cellStyle name="强调文字颜色 3 2 2_2017年省对市(州)税收返还和转移支付预算" xfId="1039"/>
    <cellStyle name="强调文字颜色 3 2 3" xfId="1040"/>
    <cellStyle name="强调文字颜色 3 2_四川省2017年省对市（州）税收返还和转移支付分地区预算（草案）--社保处" xfId="1041"/>
    <cellStyle name="强调文字颜色 4" xfId="1042"/>
    <cellStyle name="强调文字颜色 4 2" xfId="1043"/>
    <cellStyle name="强调文字颜色 4 2 2" xfId="1044"/>
    <cellStyle name="强调文字颜色 4 2 2 2" xfId="1045"/>
    <cellStyle name="强调文字颜色 4 2 2 3" xfId="1046"/>
    <cellStyle name="强调文字颜色 4 2 2_2017年省对市(州)税收返还和转移支付预算" xfId="1047"/>
    <cellStyle name="强调文字颜色 4 2 3" xfId="1048"/>
    <cellStyle name="强调文字颜色 4 2_四川省2017年省对市（州）税收返还和转移支付分地区预算（草案）--社保处" xfId="1049"/>
    <cellStyle name="强调文字颜色 5" xfId="1050"/>
    <cellStyle name="强调文字颜色 5 2" xfId="1051"/>
    <cellStyle name="强调文字颜色 5 2 2" xfId="1052"/>
    <cellStyle name="强调文字颜色 5 2 2 2" xfId="1053"/>
    <cellStyle name="强调文字颜色 5 2 2 3" xfId="1054"/>
    <cellStyle name="强调文字颜色 5 2 2_2017年省对市(州)税收返还和转移支付预算" xfId="1055"/>
    <cellStyle name="强调文字颜色 5 2 3" xfId="1056"/>
    <cellStyle name="强调文字颜色 5 2_四川省2017年省对市（州）税收返还和转移支付分地区预算（草案）--社保处" xfId="1057"/>
    <cellStyle name="强调文字颜色 6" xfId="1058"/>
    <cellStyle name="强调文字颜色 6 2" xfId="1059"/>
    <cellStyle name="强调文字颜色 6 2 2" xfId="1060"/>
    <cellStyle name="强调文字颜色 6 2 2 2" xfId="1061"/>
    <cellStyle name="强调文字颜色 6 2 2 3" xfId="1062"/>
    <cellStyle name="强调文字颜色 6 2 2_2017年省对市(州)税收返还和转移支付预算" xfId="1063"/>
    <cellStyle name="强调文字颜色 6 2 3" xfId="1064"/>
    <cellStyle name="强调文字颜色 6 2_四川省2017年省对市（州）税收返还和转移支付分地区预算（草案）--社保处" xfId="1065"/>
    <cellStyle name="适中" xfId="1066"/>
    <cellStyle name="适中 2" xfId="1067"/>
    <cellStyle name="适中 2 2" xfId="1068"/>
    <cellStyle name="适中 2 2 2" xfId="1069"/>
    <cellStyle name="适中 2 2 3" xfId="1070"/>
    <cellStyle name="适中 2 2_2017年省对市(州)税收返还和转移支付预算" xfId="1071"/>
    <cellStyle name="适中 2 3" xfId="1072"/>
    <cellStyle name="适中 2_四川省2017年省对市（州）税收返还和转移支付分地区预算（草案）--社保处" xfId="1073"/>
    <cellStyle name="输出" xfId="1074"/>
    <cellStyle name="输出 2" xfId="1075"/>
    <cellStyle name="输出 2 2" xfId="1076"/>
    <cellStyle name="输出 2 2 2" xfId="1077"/>
    <cellStyle name="输出 2 2 3" xfId="1078"/>
    <cellStyle name="输出 2 2_2017年省对市(州)税收返还和转移支付预算" xfId="1079"/>
    <cellStyle name="输出 2 3" xfId="1080"/>
    <cellStyle name="输出 2_四川省2017年省对市（州）税收返还和转移支付分地区预算（草案）--社保处" xfId="1081"/>
    <cellStyle name="输入" xfId="1082"/>
    <cellStyle name="输入 2" xfId="1083"/>
    <cellStyle name="输入 2 2" xfId="1084"/>
    <cellStyle name="输入 2 2 2" xfId="1085"/>
    <cellStyle name="输入 2 2 3" xfId="1086"/>
    <cellStyle name="输入 2 2_2017年省对市(州)税收返还和转移支付预算" xfId="1087"/>
    <cellStyle name="输入 2 3" xfId="1088"/>
    <cellStyle name="输入 2_四川省2017年省对市（州）税收返还和转移支付分地区预算（草案）--社保处" xfId="1089"/>
    <cellStyle name="未定义" xfId="1090"/>
    <cellStyle name="样式 1" xfId="1091"/>
    <cellStyle name="样式 1 2" xfId="1092"/>
    <cellStyle name="样式 1_2017年省对市(州)税收返还和转移支付预算" xfId="1093"/>
    <cellStyle name="Followed Hyperlink" xfId="1094"/>
    <cellStyle name="注释" xfId="1095"/>
    <cellStyle name="注释 2" xfId="1096"/>
    <cellStyle name="注释 2 2" xfId="1097"/>
    <cellStyle name="注释 2 2 2" xfId="1098"/>
    <cellStyle name="注释 2 2 3" xfId="1099"/>
    <cellStyle name="注释 2 2_四川省2017年省对市（州）税收返还和转移支付分地区预算（草案）--社保处" xfId="1100"/>
    <cellStyle name="注释 2 3" xfId="1101"/>
    <cellStyle name="注释 2_四川省2017年省对市（州）税收返还和转移支付分地区预算（草案）--社保处" xfId="1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" width="66.875" style="0" customWidth="1"/>
  </cols>
  <sheetData>
    <row r="1" ht="22.5">
      <c r="A1" s="196" t="s">
        <v>728</v>
      </c>
    </row>
    <row r="2" ht="14.25">
      <c r="A2" s="197" t="s">
        <v>163</v>
      </c>
    </row>
    <row r="3" ht="14.25">
      <c r="A3" s="197" t="s">
        <v>164</v>
      </c>
    </row>
    <row r="4" ht="14.25">
      <c r="A4" s="197" t="s">
        <v>165</v>
      </c>
    </row>
    <row r="5" ht="14.25">
      <c r="A5" s="197" t="s">
        <v>166</v>
      </c>
    </row>
    <row r="6" ht="14.25">
      <c r="A6" s="197" t="s">
        <v>167</v>
      </c>
    </row>
    <row r="7" ht="14.25">
      <c r="A7" s="197" t="s">
        <v>168</v>
      </c>
    </row>
    <row r="8" ht="14.25">
      <c r="A8" s="197" t="s">
        <v>169</v>
      </c>
    </row>
    <row r="9" ht="14.25">
      <c r="A9" s="197" t="s">
        <v>170</v>
      </c>
    </row>
    <row r="10" ht="14.25">
      <c r="A10" s="197" t="s">
        <v>171</v>
      </c>
    </row>
    <row r="11" ht="14.25">
      <c r="A11" s="197" t="s">
        <v>172</v>
      </c>
    </row>
    <row r="12" ht="14.25">
      <c r="A12" s="197" t="s">
        <v>173</v>
      </c>
    </row>
    <row r="13" ht="14.25">
      <c r="A13" s="197" t="s">
        <v>174</v>
      </c>
    </row>
    <row r="14" ht="14.25">
      <c r="A14" s="197" t="s">
        <v>175</v>
      </c>
    </row>
    <row r="15" ht="14.25">
      <c r="A15" s="197" t="s">
        <v>176</v>
      </c>
    </row>
    <row r="16" ht="14.25">
      <c r="A16" s="197" t="s">
        <v>177</v>
      </c>
    </row>
    <row r="17" ht="14.25">
      <c r="A17" s="197" t="s">
        <v>178</v>
      </c>
    </row>
    <row r="18" ht="14.25">
      <c r="A18" s="197" t="s">
        <v>179</v>
      </c>
    </row>
    <row r="19" ht="14.25">
      <c r="A19" s="197" t="s">
        <v>180</v>
      </c>
    </row>
    <row r="20" ht="14.25">
      <c r="A20" s="197" t="s">
        <v>181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25">
      <selection activeCell="E85" sqref="E85:E88"/>
    </sheetView>
  </sheetViews>
  <sheetFormatPr defaultColWidth="9.00390625" defaultRowHeight="14.25"/>
  <cols>
    <col min="1" max="1" width="62.00390625" style="0" customWidth="1"/>
    <col min="2" max="2" width="12.625" style="0" customWidth="1"/>
    <col min="3" max="3" width="12.75390625" style="0" customWidth="1"/>
    <col min="4" max="4" width="9.375" style="0" customWidth="1"/>
    <col min="5" max="5" width="13.625" style="0" customWidth="1"/>
  </cols>
  <sheetData>
    <row r="1" spans="1:5" ht="14.25">
      <c r="A1" s="78" t="s">
        <v>1202</v>
      </c>
      <c r="B1" s="79"/>
      <c r="C1" s="80"/>
      <c r="D1" s="80"/>
      <c r="E1" s="80"/>
    </row>
    <row r="2" spans="1:5" ht="25.5">
      <c r="A2" s="277" t="s">
        <v>965</v>
      </c>
      <c r="B2" s="277"/>
      <c r="C2" s="277"/>
      <c r="D2" s="277"/>
      <c r="E2" s="277"/>
    </row>
    <row r="3" spans="1:5" ht="14.25">
      <c r="A3" s="81"/>
      <c r="B3" s="82"/>
      <c r="C3" s="80"/>
      <c r="D3" s="80"/>
      <c r="E3" s="82" t="s">
        <v>847</v>
      </c>
    </row>
    <row r="4" spans="1:5" ht="24.75" customHeight="1">
      <c r="A4" s="83" t="s">
        <v>953</v>
      </c>
      <c r="B4" s="6" t="s">
        <v>830</v>
      </c>
      <c r="C4" s="6" t="s">
        <v>1142</v>
      </c>
      <c r="D4" s="6" t="s">
        <v>832</v>
      </c>
      <c r="E4" s="7" t="s">
        <v>1143</v>
      </c>
    </row>
    <row r="5" spans="1:5" ht="18" customHeight="1">
      <c r="A5" s="191" t="s">
        <v>1191</v>
      </c>
      <c r="B5" s="107">
        <f>SUM(B6)</f>
        <v>0</v>
      </c>
      <c r="C5" s="107">
        <f>SUM(C6)</f>
        <v>0</v>
      </c>
      <c r="D5" s="107">
        <f>SUM(D6)</f>
        <v>0</v>
      </c>
      <c r="E5" s="185" t="e">
        <f aca="true" t="shared" si="0" ref="E5:E85">D5/C5*100</f>
        <v>#DIV/0!</v>
      </c>
    </row>
    <row r="6" spans="1:5" ht="18" customHeight="1">
      <c r="A6" s="108" t="s">
        <v>1144</v>
      </c>
      <c r="B6" s="186"/>
      <c r="C6" s="186"/>
      <c r="D6" s="186"/>
      <c r="E6" s="185"/>
    </row>
    <row r="7" spans="1:5" ht="18" customHeight="1">
      <c r="A7" s="191" t="s">
        <v>980</v>
      </c>
      <c r="B7" s="222">
        <f>SUM(B8,B13,B19)</f>
        <v>0</v>
      </c>
      <c r="C7" s="222">
        <f>SUM(C8,C13,C19)</f>
        <v>56</v>
      </c>
      <c r="D7" s="222">
        <f>SUM(D8,D13,D19)</f>
        <v>56</v>
      </c>
      <c r="E7" s="185">
        <f t="shared" si="0"/>
        <v>100</v>
      </c>
    </row>
    <row r="8" spans="1:5" ht="18" customHeight="1">
      <c r="A8" s="108" t="s">
        <v>981</v>
      </c>
      <c r="B8" s="221">
        <f>SUM(B9:B12)</f>
        <v>0</v>
      </c>
      <c r="C8" s="221">
        <f>SUM(C9:C12)</f>
        <v>6</v>
      </c>
      <c r="D8" s="221">
        <f>SUM(D9:D12)</f>
        <v>6</v>
      </c>
      <c r="E8" s="185">
        <f t="shared" si="0"/>
        <v>100</v>
      </c>
    </row>
    <row r="9" spans="1:5" ht="18" customHeight="1">
      <c r="A9" s="108" t="s">
        <v>994</v>
      </c>
      <c r="B9" s="221"/>
      <c r="C9" s="107"/>
      <c r="D9" s="107"/>
      <c r="E9" s="185" t="e">
        <f t="shared" si="0"/>
        <v>#DIV/0!</v>
      </c>
    </row>
    <row r="10" spans="1:5" ht="18" customHeight="1">
      <c r="A10" s="108" t="s">
        <v>993</v>
      </c>
      <c r="B10" s="221"/>
      <c r="C10" s="107"/>
      <c r="D10" s="107"/>
      <c r="E10" s="185" t="e">
        <f t="shared" si="0"/>
        <v>#DIV/0!</v>
      </c>
    </row>
    <row r="11" spans="1:5" ht="18" customHeight="1">
      <c r="A11" s="108" t="s">
        <v>992</v>
      </c>
      <c r="B11" s="221"/>
      <c r="C11" s="107"/>
      <c r="D11" s="107"/>
      <c r="E11" s="185" t="e">
        <f t="shared" si="0"/>
        <v>#DIV/0!</v>
      </c>
    </row>
    <row r="12" spans="1:5" ht="18" customHeight="1">
      <c r="A12" s="108" t="s">
        <v>991</v>
      </c>
      <c r="B12" s="221"/>
      <c r="C12" s="221">
        <v>6</v>
      </c>
      <c r="D12" s="221">
        <v>6</v>
      </c>
      <c r="E12" s="185">
        <f t="shared" si="0"/>
        <v>100</v>
      </c>
    </row>
    <row r="13" spans="1:5" ht="18" customHeight="1">
      <c r="A13" s="108" t="s">
        <v>982</v>
      </c>
      <c r="B13" s="221">
        <f>SUM(B14:B18)</f>
        <v>0</v>
      </c>
      <c r="C13" s="221">
        <f>SUM(C14:C18)</f>
        <v>50</v>
      </c>
      <c r="D13" s="221">
        <f>SUM(D14:D18)</f>
        <v>50</v>
      </c>
      <c r="E13" s="185">
        <f t="shared" si="0"/>
        <v>100</v>
      </c>
    </row>
    <row r="14" spans="1:5" ht="18" customHeight="1">
      <c r="A14" s="108" t="s">
        <v>990</v>
      </c>
      <c r="B14" s="221"/>
      <c r="C14" s="107"/>
      <c r="D14" s="107"/>
      <c r="E14" s="185" t="e">
        <f t="shared" si="0"/>
        <v>#DIV/0!</v>
      </c>
    </row>
    <row r="15" spans="1:5" ht="18" customHeight="1">
      <c r="A15" s="108" t="s">
        <v>989</v>
      </c>
      <c r="B15" s="221"/>
      <c r="C15" s="107"/>
      <c r="D15" s="107"/>
      <c r="E15" s="185" t="e">
        <f t="shared" si="0"/>
        <v>#DIV/0!</v>
      </c>
    </row>
    <row r="16" spans="1:5" ht="18" customHeight="1">
      <c r="A16" s="108" t="s">
        <v>988</v>
      </c>
      <c r="B16" s="221"/>
      <c r="C16" s="107"/>
      <c r="D16" s="107"/>
      <c r="E16" s="185" t="e">
        <f t="shared" si="0"/>
        <v>#DIV/0!</v>
      </c>
    </row>
    <row r="17" spans="1:5" ht="18" customHeight="1">
      <c r="A17" s="108" t="s">
        <v>987</v>
      </c>
      <c r="B17" s="221"/>
      <c r="C17" s="221">
        <v>50</v>
      </c>
      <c r="D17" s="221">
        <v>50</v>
      </c>
      <c r="E17" s="185">
        <f t="shared" si="0"/>
        <v>100</v>
      </c>
    </row>
    <row r="18" spans="1:5" ht="18" customHeight="1">
      <c r="A18" s="108" t="s">
        <v>986</v>
      </c>
      <c r="B18" s="221"/>
      <c r="C18" s="107"/>
      <c r="D18" s="107"/>
      <c r="E18" s="185" t="e">
        <f t="shared" si="0"/>
        <v>#DIV/0!</v>
      </c>
    </row>
    <row r="19" spans="1:5" ht="18" customHeight="1">
      <c r="A19" s="108" t="s">
        <v>983</v>
      </c>
      <c r="B19" s="221">
        <f>SUM(B20:B21)</f>
        <v>0</v>
      </c>
      <c r="C19" s="221">
        <f>SUM(C20:C21)</f>
        <v>0</v>
      </c>
      <c r="D19" s="221">
        <f>SUM(D20:D21)</f>
        <v>0</v>
      </c>
      <c r="E19" s="185" t="e">
        <f t="shared" si="0"/>
        <v>#DIV/0!</v>
      </c>
    </row>
    <row r="20" spans="1:5" ht="18" customHeight="1">
      <c r="A20" s="108" t="s">
        <v>985</v>
      </c>
      <c r="B20" s="221"/>
      <c r="C20" s="107"/>
      <c r="D20" s="107"/>
      <c r="E20" s="185" t="e">
        <f t="shared" si="0"/>
        <v>#DIV/0!</v>
      </c>
    </row>
    <row r="21" spans="1:5" ht="18" customHeight="1">
      <c r="A21" s="108" t="s">
        <v>984</v>
      </c>
      <c r="B21" s="221"/>
      <c r="C21" s="107"/>
      <c r="D21" s="107"/>
      <c r="E21" s="185" t="e">
        <f t="shared" si="0"/>
        <v>#DIV/0!</v>
      </c>
    </row>
    <row r="22" spans="1:5" ht="18" customHeight="1">
      <c r="A22" s="191" t="s">
        <v>1192</v>
      </c>
      <c r="B22" s="107">
        <f>SUM(B23,B27)</f>
        <v>0</v>
      </c>
      <c r="C22" s="107">
        <f>SUM(C23,C27)</f>
        <v>528</v>
      </c>
      <c r="D22" s="107">
        <f>SUM(D23,D27)</f>
        <v>528</v>
      </c>
      <c r="E22" s="185">
        <f t="shared" si="0"/>
        <v>100</v>
      </c>
    </row>
    <row r="23" spans="1:5" ht="18" customHeight="1">
      <c r="A23" s="108" t="s">
        <v>1190</v>
      </c>
      <c r="B23" s="107">
        <f>SUM(B24:B26)</f>
        <v>0</v>
      </c>
      <c r="C23" s="107">
        <f>SUM(C24:C26)</f>
        <v>528</v>
      </c>
      <c r="D23" s="107">
        <f>SUM(D24:D26)</f>
        <v>528</v>
      </c>
      <c r="E23" s="185">
        <f t="shared" si="0"/>
        <v>100</v>
      </c>
    </row>
    <row r="24" spans="1:5" ht="18" customHeight="1">
      <c r="A24" s="108" t="s">
        <v>1145</v>
      </c>
      <c r="B24" s="107"/>
      <c r="C24" s="107">
        <v>205</v>
      </c>
      <c r="D24" s="107">
        <v>205</v>
      </c>
      <c r="E24" s="185">
        <f t="shared" si="0"/>
        <v>100</v>
      </c>
    </row>
    <row r="25" spans="1:5" ht="18" customHeight="1">
      <c r="A25" s="108" t="s">
        <v>541</v>
      </c>
      <c r="B25" s="107"/>
      <c r="C25" s="107">
        <v>323</v>
      </c>
      <c r="D25" s="107">
        <v>323</v>
      </c>
      <c r="E25" s="185">
        <f t="shared" si="0"/>
        <v>100</v>
      </c>
    </row>
    <row r="26" spans="1:5" ht="18" customHeight="1">
      <c r="A26" s="108" t="s">
        <v>1146</v>
      </c>
      <c r="B26" s="107"/>
      <c r="C26" s="107"/>
      <c r="D26" s="107"/>
      <c r="E26" s="185"/>
    </row>
    <row r="27" spans="1:5" ht="18" customHeight="1">
      <c r="A27" s="108" t="s">
        <v>1156</v>
      </c>
      <c r="B27" s="107"/>
      <c r="C27" s="187"/>
      <c r="D27" s="187"/>
      <c r="E27" s="185"/>
    </row>
    <row r="28" spans="1:5" ht="18" customHeight="1">
      <c r="A28" s="192" t="s">
        <v>1193</v>
      </c>
      <c r="B28" s="107">
        <f>SUM(B29)</f>
        <v>0</v>
      </c>
      <c r="C28" s="107">
        <f>SUM(C29)</f>
        <v>0</v>
      </c>
      <c r="D28" s="107">
        <f>SUM(D29)</f>
        <v>0</v>
      </c>
      <c r="E28" s="185" t="e">
        <f t="shared" si="0"/>
        <v>#DIV/0!</v>
      </c>
    </row>
    <row r="29" spans="1:5" ht="18" customHeight="1">
      <c r="A29" s="161" t="s">
        <v>1199</v>
      </c>
      <c r="B29" s="107"/>
      <c r="C29" s="187"/>
      <c r="D29" s="187"/>
      <c r="E29" s="185"/>
    </row>
    <row r="30" spans="1:5" ht="18" customHeight="1">
      <c r="A30" s="161" t="s">
        <v>1200</v>
      </c>
      <c r="B30" s="107"/>
      <c r="C30" s="187"/>
      <c r="D30" s="187"/>
      <c r="E30" s="185"/>
    </row>
    <row r="31" spans="1:5" ht="18" customHeight="1">
      <c r="A31" s="191" t="s">
        <v>1194</v>
      </c>
      <c r="B31" s="107">
        <f>SUM(B32,B42,B43,B44,B48,B52)</f>
        <v>3508</v>
      </c>
      <c r="C31" s="107">
        <f>SUM(C32,C42,C43,C44,C48,C52)</f>
        <v>8168</v>
      </c>
      <c r="D31" s="107">
        <f>SUM(D32,D42,D43,D44,D48,D52)</f>
        <v>8085</v>
      </c>
      <c r="E31" s="188">
        <f t="shared" si="0"/>
        <v>98.98383937316356</v>
      </c>
    </row>
    <row r="32" spans="1:5" ht="18" customHeight="1">
      <c r="A32" s="108" t="s">
        <v>1157</v>
      </c>
      <c r="B32" s="107">
        <f>SUM(B33:B41)</f>
        <v>3396</v>
      </c>
      <c r="C32" s="107">
        <f>SUM(C33:C41)</f>
        <v>5070</v>
      </c>
      <c r="D32" s="107">
        <f>SUM(D33:D41)</f>
        <v>4992</v>
      </c>
      <c r="E32" s="188">
        <f t="shared" si="0"/>
        <v>98.46153846153847</v>
      </c>
    </row>
    <row r="33" spans="1:5" ht="18" customHeight="1">
      <c r="A33" s="161" t="s">
        <v>1147</v>
      </c>
      <c r="B33" s="107">
        <v>2620.4</v>
      </c>
      <c r="C33" s="107">
        <v>2556</v>
      </c>
      <c r="D33" s="107">
        <v>2478</v>
      </c>
      <c r="E33" s="188">
        <f t="shared" si="0"/>
        <v>96.94835680751174</v>
      </c>
    </row>
    <row r="34" spans="1:5" ht="18" customHeight="1">
      <c r="A34" s="161" t="s">
        <v>1148</v>
      </c>
      <c r="B34" s="107">
        <v>231</v>
      </c>
      <c r="C34" s="107">
        <v>27</v>
      </c>
      <c r="D34" s="107">
        <v>27</v>
      </c>
      <c r="E34" s="185">
        <f t="shared" si="0"/>
        <v>100</v>
      </c>
    </row>
    <row r="35" spans="1:5" ht="18" customHeight="1">
      <c r="A35" s="161" t="s">
        <v>995</v>
      </c>
      <c r="B35" s="107"/>
      <c r="C35" s="107">
        <v>1597</v>
      </c>
      <c r="D35" s="107">
        <v>1597</v>
      </c>
      <c r="E35" s="185">
        <f t="shared" si="0"/>
        <v>100</v>
      </c>
    </row>
    <row r="36" spans="1:5" ht="18" customHeight="1">
      <c r="A36" s="161" t="s">
        <v>996</v>
      </c>
      <c r="B36" s="107"/>
      <c r="C36" s="107"/>
      <c r="D36" s="107"/>
      <c r="E36" s="185" t="e">
        <f t="shared" si="0"/>
        <v>#DIV/0!</v>
      </c>
    </row>
    <row r="37" spans="1:5" ht="18" customHeight="1">
      <c r="A37" s="161" t="s">
        <v>542</v>
      </c>
      <c r="B37" s="107"/>
      <c r="C37" s="107">
        <v>663</v>
      </c>
      <c r="D37" s="107">
        <v>663</v>
      </c>
      <c r="E37" s="185">
        <f t="shared" si="0"/>
        <v>100</v>
      </c>
    </row>
    <row r="38" spans="1:5" ht="18" customHeight="1">
      <c r="A38" s="161" t="s">
        <v>1149</v>
      </c>
      <c r="B38" s="107">
        <v>544.6</v>
      </c>
      <c r="C38" s="107">
        <v>223</v>
      </c>
      <c r="D38" s="107">
        <v>223</v>
      </c>
      <c r="E38" s="185">
        <f t="shared" si="0"/>
        <v>100</v>
      </c>
    </row>
    <row r="39" spans="1:5" ht="18" customHeight="1">
      <c r="A39" s="161" t="s">
        <v>997</v>
      </c>
      <c r="B39" s="107"/>
      <c r="C39" s="107"/>
      <c r="D39" s="107"/>
      <c r="E39" s="185" t="e">
        <f t="shared" si="0"/>
        <v>#DIV/0!</v>
      </c>
    </row>
    <row r="40" spans="1:5" ht="18" customHeight="1">
      <c r="A40" s="161" t="s">
        <v>998</v>
      </c>
      <c r="B40" s="107"/>
      <c r="C40" s="107"/>
      <c r="D40" s="107"/>
      <c r="E40" s="185" t="e">
        <f t="shared" si="0"/>
        <v>#DIV/0!</v>
      </c>
    </row>
    <row r="41" spans="1:5" ht="18" customHeight="1">
      <c r="A41" s="161" t="s">
        <v>1150</v>
      </c>
      <c r="B41" s="107"/>
      <c r="C41" s="107">
        <v>4</v>
      </c>
      <c r="D41" s="107">
        <v>4</v>
      </c>
      <c r="E41" s="185">
        <f t="shared" si="0"/>
        <v>100</v>
      </c>
    </row>
    <row r="42" spans="1:5" ht="18" customHeight="1">
      <c r="A42" s="108" t="s">
        <v>1158</v>
      </c>
      <c r="B42" s="107"/>
      <c r="C42" s="107"/>
      <c r="D42" s="107"/>
      <c r="E42" s="185" t="e">
        <f t="shared" si="0"/>
        <v>#DIV/0!</v>
      </c>
    </row>
    <row r="43" spans="1:5" ht="18" customHeight="1">
      <c r="A43" s="108" t="s">
        <v>968</v>
      </c>
      <c r="B43" s="107">
        <v>91</v>
      </c>
      <c r="C43" s="189">
        <v>97</v>
      </c>
      <c r="D43" s="189">
        <v>92</v>
      </c>
      <c r="E43" s="188">
        <f t="shared" si="0"/>
        <v>94.84536082474226</v>
      </c>
    </row>
    <row r="44" spans="1:5" ht="18" customHeight="1">
      <c r="A44" s="108" t="s">
        <v>966</v>
      </c>
      <c r="B44" s="107">
        <f>SUM(B45:B47)</f>
        <v>21</v>
      </c>
      <c r="C44" s="107">
        <f>SUM(C45:C47)</f>
        <v>1</v>
      </c>
      <c r="D44" s="107">
        <f>SUM(D45:D47)</f>
        <v>1</v>
      </c>
      <c r="E44" s="185">
        <f t="shared" si="0"/>
        <v>100</v>
      </c>
    </row>
    <row r="45" spans="1:5" ht="18" customHeight="1">
      <c r="A45" s="161" t="s">
        <v>1135</v>
      </c>
      <c r="B45" s="107">
        <v>21</v>
      </c>
      <c r="C45" s="107">
        <v>1</v>
      </c>
      <c r="D45" s="107">
        <v>1</v>
      </c>
      <c r="E45" s="185">
        <f t="shared" si="0"/>
        <v>100</v>
      </c>
    </row>
    <row r="46" spans="1:5" ht="18" customHeight="1">
      <c r="A46" s="161" t="s">
        <v>1151</v>
      </c>
      <c r="B46" s="107"/>
      <c r="C46" s="107"/>
      <c r="D46" s="107"/>
      <c r="E46" s="185" t="e">
        <f t="shared" si="0"/>
        <v>#DIV/0!</v>
      </c>
    </row>
    <row r="47" spans="1:5" ht="18" customHeight="1">
      <c r="A47" s="161" t="s">
        <v>969</v>
      </c>
      <c r="B47" s="107"/>
      <c r="C47" s="107"/>
      <c r="D47" s="107"/>
      <c r="E47" s="185" t="e">
        <f t="shared" si="0"/>
        <v>#DIV/0!</v>
      </c>
    </row>
    <row r="48" spans="1:5" ht="18" customHeight="1">
      <c r="A48" s="108" t="s">
        <v>967</v>
      </c>
      <c r="B48" s="107">
        <f>SUM(B49:B51)</f>
        <v>0</v>
      </c>
      <c r="C48" s="107">
        <f>SUM(C49:C51)</f>
        <v>0</v>
      </c>
      <c r="D48" s="107">
        <f>SUM(D49:D51)</f>
        <v>0</v>
      </c>
      <c r="E48" s="185" t="e">
        <f t="shared" si="0"/>
        <v>#DIV/0!</v>
      </c>
    </row>
    <row r="49" spans="1:5" ht="18" customHeight="1">
      <c r="A49" s="108" t="s">
        <v>543</v>
      </c>
      <c r="B49" s="107"/>
      <c r="C49" s="189"/>
      <c r="D49" s="189"/>
      <c r="E49" s="185" t="e">
        <f t="shared" si="0"/>
        <v>#DIV/0!</v>
      </c>
    </row>
    <row r="50" spans="1:5" ht="18" customHeight="1">
      <c r="A50" s="108" t="s">
        <v>970</v>
      </c>
      <c r="B50" s="107"/>
      <c r="C50" s="189"/>
      <c r="D50" s="189"/>
      <c r="E50" s="185" t="e">
        <f t="shared" si="0"/>
        <v>#DIV/0!</v>
      </c>
    </row>
    <row r="51" spans="1:5" ht="18" customHeight="1">
      <c r="A51" s="108" t="s">
        <v>544</v>
      </c>
      <c r="B51" s="107"/>
      <c r="C51" s="107"/>
      <c r="D51" s="107"/>
      <c r="E51" s="185" t="e">
        <f t="shared" si="0"/>
        <v>#DIV/0!</v>
      </c>
    </row>
    <row r="52" spans="1:5" ht="18" customHeight="1">
      <c r="A52" s="108" t="s">
        <v>971</v>
      </c>
      <c r="B52" s="107">
        <f>SUM(B53:B55)</f>
        <v>0</v>
      </c>
      <c r="C52" s="107">
        <f>SUM(C53:C55)</f>
        <v>3000</v>
      </c>
      <c r="D52" s="107">
        <f>SUM(D53:D55)</f>
        <v>3000</v>
      </c>
      <c r="E52" s="185">
        <f t="shared" si="0"/>
        <v>100</v>
      </c>
    </row>
    <row r="53" spans="1:5" ht="18" customHeight="1">
      <c r="A53" s="161" t="s">
        <v>1147</v>
      </c>
      <c r="B53" s="107"/>
      <c r="C53" s="189">
        <v>3000</v>
      </c>
      <c r="D53" s="189">
        <v>3000</v>
      </c>
      <c r="E53" s="185">
        <f t="shared" si="0"/>
        <v>100</v>
      </c>
    </row>
    <row r="54" spans="1:5" ht="18" customHeight="1">
      <c r="A54" s="161" t="s">
        <v>1148</v>
      </c>
      <c r="B54" s="107"/>
      <c r="C54" s="189"/>
      <c r="D54" s="189"/>
      <c r="E54" s="185" t="e">
        <f t="shared" si="0"/>
        <v>#DIV/0!</v>
      </c>
    </row>
    <row r="55" spans="1:5" ht="18" customHeight="1">
      <c r="A55" s="161" t="s">
        <v>972</v>
      </c>
      <c r="B55" s="107"/>
      <c r="C55" s="189"/>
      <c r="D55" s="189"/>
      <c r="E55" s="185" t="e">
        <f t="shared" si="0"/>
        <v>#DIV/0!</v>
      </c>
    </row>
    <row r="56" spans="1:5" ht="18" customHeight="1">
      <c r="A56" s="191" t="s">
        <v>1195</v>
      </c>
      <c r="B56" s="107">
        <f>SUM(B57,B58,B59,B60,B61)</f>
        <v>0</v>
      </c>
      <c r="C56" s="107">
        <f>SUM(C57,C58,C59,C60,C61)</f>
        <v>0</v>
      </c>
      <c r="D56" s="107">
        <f>SUM(D57,D58,D59,D60,D61)</f>
        <v>0</v>
      </c>
      <c r="E56" s="185" t="e">
        <f t="shared" si="0"/>
        <v>#DIV/0!</v>
      </c>
    </row>
    <row r="57" spans="1:5" ht="18" customHeight="1">
      <c r="A57" s="109" t="s">
        <v>1159</v>
      </c>
      <c r="B57" s="107"/>
      <c r="C57" s="107"/>
      <c r="D57" s="107"/>
      <c r="E57" s="185"/>
    </row>
    <row r="58" spans="1:5" ht="18" customHeight="1">
      <c r="A58" s="109" t="s">
        <v>1160</v>
      </c>
      <c r="B58" s="107"/>
      <c r="C58" s="107"/>
      <c r="D58" s="107"/>
      <c r="E58" s="185"/>
    </row>
    <row r="59" spans="1:5" ht="18" customHeight="1">
      <c r="A59" s="109" t="s">
        <v>1161</v>
      </c>
      <c r="B59" s="107"/>
      <c r="C59" s="107"/>
      <c r="D59" s="107"/>
      <c r="E59" s="185"/>
    </row>
    <row r="60" spans="1:5" ht="18" customHeight="1">
      <c r="A60" s="109" t="s">
        <v>1162</v>
      </c>
      <c r="B60" s="107"/>
      <c r="C60" s="107"/>
      <c r="D60" s="107"/>
      <c r="E60" s="185"/>
    </row>
    <row r="61" spans="1:5" ht="18" customHeight="1">
      <c r="A61" s="109" t="s">
        <v>1163</v>
      </c>
      <c r="B61" s="107"/>
      <c r="C61" s="107"/>
      <c r="D61" s="107"/>
      <c r="E61" s="185"/>
    </row>
    <row r="62" spans="1:5" ht="18" customHeight="1">
      <c r="A62" s="191" t="s">
        <v>1196</v>
      </c>
      <c r="B62" s="107">
        <f>SUM(B63,B64,B65,B66,B67,B68)</f>
        <v>0</v>
      </c>
      <c r="C62" s="107">
        <f>SUM(C63,C64,C65,C66,C67,C68)</f>
        <v>0</v>
      </c>
      <c r="D62" s="107">
        <f>SUM(D63,D64,D65,D66,D67,D68)</f>
        <v>0</v>
      </c>
      <c r="E62" s="185" t="e">
        <f t="shared" si="0"/>
        <v>#DIV/0!</v>
      </c>
    </row>
    <row r="63" spans="1:5" ht="18" customHeight="1">
      <c r="A63" s="109" t="s">
        <v>1175</v>
      </c>
      <c r="B63" s="107"/>
      <c r="C63" s="107"/>
      <c r="D63" s="107"/>
      <c r="E63" s="185"/>
    </row>
    <row r="64" spans="1:5" ht="18" customHeight="1">
      <c r="A64" s="109" t="s">
        <v>1176</v>
      </c>
      <c r="B64" s="107"/>
      <c r="C64" s="107"/>
      <c r="D64" s="107"/>
      <c r="E64" s="185"/>
    </row>
    <row r="65" spans="1:5" ht="18" customHeight="1">
      <c r="A65" s="109" t="s">
        <v>1177</v>
      </c>
      <c r="B65" s="107"/>
      <c r="C65" s="107"/>
      <c r="D65" s="107"/>
      <c r="E65" s="185"/>
    </row>
    <row r="66" spans="1:5" ht="18" customHeight="1">
      <c r="A66" s="109" t="s">
        <v>1178</v>
      </c>
      <c r="B66" s="107"/>
      <c r="C66" s="107"/>
      <c r="D66" s="107"/>
      <c r="E66" s="185"/>
    </row>
    <row r="67" spans="1:5" ht="18" customHeight="1">
      <c r="A67" s="109" t="s">
        <v>1179</v>
      </c>
      <c r="B67" s="107"/>
      <c r="C67" s="107"/>
      <c r="D67" s="107"/>
      <c r="E67" s="185"/>
    </row>
    <row r="68" spans="1:5" ht="18" customHeight="1">
      <c r="A68" s="109" t="s">
        <v>1180</v>
      </c>
      <c r="B68" s="107"/>
      <c r="C68" s="107"/>
      <c r="D68" s="107"/>
      <c r="E68" s="185"/>
    </row>
    <row r="69" spans="1:5" ht="18" customHeight="1">
      <c r="A69" s="191" t="s">
        <v>1152</v>
      </c>
      <c r="B69" s="107">
        <f>SUM(B70,B71,B72)</f>
        <v>0</v>
      </c>
      <c r="C69" s="107">
        <f>SUM(C70,C71,C72)</f>
        <v>0</v>
      </c>
      <c r="D69" s="107">
        <f>SUM(D70,D71,D72)</f>
        <v>0</v>
      </c>
      <c r="E69" s="185" t="e">
        <f t="shared" si="0"/>
        <v>#DIV/0!</v>
      </c>
    </row>
    <row r="70" spans="1:5" ht="18" customHeight="1">
      <c r="A70" s="109" t="s">
        <v>1181</v>
      </c>
      <c r="B70" s="107"/>
      <c r="C70" s="107"/>
      <c r="D70" s="107"/>
      <c r="E70" s="185"/>
    </row>
    <row r="71" spans="1:5" ht="18" customHeight="1">
      <c r="A71" s="109" t="s">
        <v>1182</v>
      </c>
      <c r="B71" s="107"/>
      <c r="C71" s="107"/>
      <c r="D71" s="107"/>
      <c r="E71" s="185"/>
    </row>
    <row r="72" spans="1:5" ht="18" customHeight="1">
      <c r="A72" s="109" t="s">
        <v>1183</v>
      </c>
      <c r="B72" s="107"/>
      <c r="C72" s="107"/>
      <c r="D72" s="107"/>
      <c r="E72" s="185"/>
    </row>
    <row r="73" spans="1:5" ht="18" customHeight="1">
      <c r="A73" s="193" t="s">
        <v>1197</v>
      </c>
      <c r="B73" s="107">
        <f>SUM(B74)</f>
        <v>0</v>
      </c>
      <c r="C73" s="107">
        <f>SUM(C74)</f>
        <v>0</v>
      </c>
      <c r="D73" s="107">
        <f>SUM(D74)</f>
        <v>0</v>
      </c>
      <c r="E73" s="185" t="e">
        <f t="shared" si="0"/>
        <v>#DIV/0!</v>
      </c>
    </row>
    <row r="74" spans="1:5" ht="18" customHeight="1">
      <c r="A74" s="162" t="s">
        <v>1198</v>
      </c>
      <c r="B74" s="107"/>
      <c r="C74" s="107"/>
      <c r="D74" s="107"/>
      <c r="E74" s="185"/>
    </row>
    <row r="75" spans="1:5" ht="18" customHeight="1">
      <c r="A75" s="191" t="s">
        <v>1153</v>
      </c>
      <c r="B75" s="107">
        <f>SUM(B76:B77,B78)</f>
        <v>0</v>
      </c>
      <c r="C75" s="107">
        <f>SUM(C76:C77,C78)</f>
        <v>284</v>
      </c>
      <c r="D75" s="107">
        <f>SUM(D76:D77,D78)</f>
        <v>284</v>
      </c>
      <c r="E75" s="185">
        <f t="shared" si="0"/>
        <v>100</v>
      </c>
    </row>
    <row r="76" spans="1:5" ht="18" customHeight="1">
      <c r="A76" s="109" t="s">
        <v>1184</v>
      </c>
      <c r="B76" s="107"/>
      <c r="C76" s="189"/>
      <c r="D76" s="189"/>
      <c r="E76" s="185" t="e">
        <f t="shared" si="0"/>
        <v>#DIV/0!</v>
      </c>
    </row>
    <row r="77" spans="1:5" ht="18" customHeight="1">
      <c r="A77" s="109" t="s">
        <v>1185</v>
      </c>
      <c r="B77" s="107">
        <v>0</v>
      </c>
      <c r="C77" s="107">
        <v>0</v>
      </c>
      <c r="D77" s="107">
        <v>0</v>
      </c>
      <c r="E77" s="185"/>
    </row>
    <row r="78" spans="1:5" ht="18" customHeight="1">
      <c r="A78" s="109" t="s">
        <v>1186</v>
      </c>
      <c r="B78" s="107">
        <f>SUM(B79:B84)</f>
        <v>0</v>
      </c>
      <c r="C78" s="107">
        <f>SUM(C79:C84)</f>
        <v>284</v>
      </c>
      <c r="D78" s="107">
        <f>SUM(D79:D84)</f>
        <v>284</v>
      </c>
      <c r="E78" s="185">
        <f t="shared" si="0"/>
        <v>100</v>
      </c>
    </row>
    <row r="79" spans="1:5" ht="18" customHeight="1">
      <c r="A79" s="109" t="s">
        <v>1136</v>
      </c>
      <c r="B79" s="107"/>
      <c r="C79" s="107">
        <v>196</v>
      </c>
      <c r="D79" s="107">
        <v>196</v>
      </c>
      <c r="E79" s="185">
        <f t="shared" si="0"/>
        <v>100</v>
      </c>
    </row>
    <row r="80" spans="1:5" ht="18" customHeight="1">
      <c r="A80" s="109" t="s">
        <v>1137</v>
      </c>
      <c r="B80" s="107"/>
      <c r="C80" s="107">
        <v>50</v>
      </c>
      <c r="D80" s="107">
        <v>50</v>
      </c>
      <c r="E80" s="185">
        <f t="shared" si="0"/>
        <v>100</v>
      </c>
    </row>
    <row r="81" spans="1:5" ht="18" customHeight="1">
      <c r="A81" s="109" t="s">
        <v>1138</v>
      </c>
      <c r="B81" s="107"/>
      <c r="C81" s="107">
        <v>6</v>
      </c>
      <c r="D81" s="107">
        <v>6</v>
      </c>
      <c r="E81" s="185">
        <f t="shared" si="0"/>
        <v>100</v>
      </c>
    </row>
    <row r="82" spans="1:5" ht="18" customHeight="1">
      <c r="A82" s="109" t="s">
        <v>1139</v>
      </c>
      <c r="B82" s="107"/>
      <c r="C82" s="107">
        <v>23</v>
      </c>
      <c r="D82" s="107">
        <v>23</v>
      </c>
      <c r="E82" s="185">
        <f t="shared" si="0"/>
        <v>100</v>
      </c>
    </row>
    <row r="83" spans="1:5" ht="18" customHeight="1">
      <c r="A83" s="109" t="s">
        <v>1140</v>
      </c>
      <c r="B83" s="107"/>
      <c r="C83" s="107"/>
      <c r="D83" s="107"/>
      <c r="E83" s="185" t="e">
        <f t="shared" si="0"/>
        <v>#DIV/0!</v>
      </c>
    </row>
    <row r="84" spans="1:5" ht="18" customHeight="1">
      <c r="A84" s="109" t="s">
        <v>1141</v>
      </c>
      <c r="B84" s="107"/>
      <c r="C84" s="107">
        <v>9</v>
      </c>
      <c r="D84" s="107">
        <v>9</v>
      </c>
      <c r="E84" s="185">
        <f t="shared" si="0"/>
        <v>100</v>
      </c>
    </row>
    <row r="85" spans="1:5" ht="18" customHeight="1">
      <c r="A85" s="194" t="s">
        <v>1154</v>
      </c>
      <c r="B85" s="107">
        <f>SUM(B86:B86)</f>
        <v>0</v>
      </c>
      <c r="C85" s="107">
        <f>SUM(C86:C86)</f>
        <v>0</v>
      </c>
      <c r="D85" s="107">
        <f>SUM(D86:D86)</f>
        <v>0</v>
      </c>
      <c r="E85" s="185" t="e">
        <f t="shared" si="0"/>
        <v>#DIV/0!</v>
      </c>
    </row>
    <row r="86" spans="1:5" ht="18" customHeight="1">
      <c r="A86" s="109" t="s">
        <v>976</v>
      </c>
      <c r="B86" s="107">
        <f>SUM(B87:B88)</f>
        <v>0</v>
      </c>
      <c r="C86" s="107">
        <f>SUM(C87:C88)</f>
        <v>0</v>
      </c>
      <c r="D86" s="107">
        <f>SUM(D87:D88)</f>
        <v>0</v>
      </c>
      <c r="E86" s="185" t="e">
        <f aca="true" t="shared" si="1" ref="E86:E93">D86/C86*100</f>
        <v>#DIV/0!</v>
      </c>
    </row>
    <row r="87" spans="1:5" ht="18" customHeight="1">
      <c r="A87" s="108" t="s">
        <v>974</v>
      </c>
      <c r="B87" s="107"/>
      <c r="C87" s="107"/>
      <c r="D87" s="107"/>
      <c r="E87" s="185" t="e">
        <f t="shared" si="1"/>
        <v>#DIV/0!</v>
      </c>
    </row>
    <row r="88" spans="1:5" ht="18" customHeight="1">
      <c r="A88" s="108" t="s">
        <v>975</v>
      </c>
      <c r="B88" s="107"/>
      <c r="C88" s="107"/>
      <c r="D88" s="107"/>
      <c r="E88" s="185" t="e">
        <f t="shared" si="1"/>
        <v>#DIV/0!</v>
      </c>
    </row>
    <row r="89" spans="1:5" ht="18" customHeight="1">
      <c r="A89" s="191" t="s">
        <v>1155</v>
      </c>
      <c r="B89" s="107">
        <f>SUM(B90:B90)</f>
        <v>800</v>
      </c>
      <c r="C89" s="107">
        <f>SUM(C90:C90)</f>
        <v>390</v>
      </c>
      <c r="D89" s="107">
        <f>SUM(D90:D90)</f>
        <v>390</v>
      </c>
      <c r="E89" s="185">
        <f t="shared" si="1"/>
        <v>100</v>
      </c>
    </row>
    <row r="90" spans="1:5" ht="18" customHeight="1">
      <c r="A90" s="109" t="s">
        <v>973</v>
      </c>
      <c r="B90" s="107">
        <f>SUM(B91:B92)</f>
        <v>800</v>
      </c>
      <c r="C90" s="107">
        <f>SUM(C91:C92)</f>
        <v>390</v>
      </c>
      <c r="D90" s="107">
        <f>SUM(D91:D92)</f>
        <v>390</v>
      </c>
      <c r="E90" s="185">
        <f t="shared" si="1"/>
        <v>100</v>
      </c>
    </row>
    <row r="91" spans="1:5" ht="18" customHeight="1">
      <c r="A91" s="108" t="s">
        <v>977</v>
      </c>
      <c r="B91" s="107"/>
      <c r="C91" s="107"/>
      <c r="D91" s="107"/>
      <c r="E91" s="185"/>
    </row>
    <row r="92" spans="1:5" ht="18" customHeight="1">
      <c r="A92" s="108" t="s">
        <v>978</v>
      </c>
      <c r="B92" s="107">
        <v>800</v>
      </c>
      <c r="C92" s="107">
        <v>390</v>
      </c>
      <c r="D92" s="107">
        <v>390</v>
      </c>
      <c r="E92" s="185">
        <f t="shared" si="1"/>
        <v>100</v>
      </c>
    </row>
    <row r="93" spans="1:5" ht="18" customHeight="1">
      <c r="A93" s="191" t="s">
        <v>979</v>
      </c>
      <c r="B93" s="107">
        <f>SUM(B94)</f>
        <v>0</v>
      </c>
      <c r="C93" s="107">
        <f>SUM(C94)</f>
        <v>3</v>
      </c>
      <c r="D93" s="107">
        <f>SUM(D94)</f>
        <v>3</v>
      </c>
      <c r="E93" s="185">
        <f t="shared" si="1"/>
        <v>100</v>
      </c>
    </row>
    <row r="94" spans="1:5" ht="18" customHeight="1">
      <c r="A94" s="109" t="s">
        <v>545</v>
      </c>
      <c r="B94" s="107">
        <f>SUM(B95:B96)</f>
        <v>0</v>
      </c>
      <c r="C94" s="107">
        <f>SUM(C95:C96)</f>
        <v>3</v>
      </c>
      <c r="D94" s="107">
        <f>SUM(D95:D96)</f>
        <v>3</v>
      </c>
      <c r="E94" s="185">
        <f>D94/C94*100</f>
        <v>100</v>
      </c>
    </row>
    <row r="95" spans="1:5" ht="18" customHeight="1">
      <c r="A95" s="109" t="s">
        <v>546</v>
      </c>
      <c r="B95" s="107"/>
      <c r="C95" s="189"/>
      <c r="D95" s="189"/>
      <c r="E95" s="185"/>
    </row>
    <row r="96" spans="1:5" ht="18" customHeight="1">
      <c r="A96" s="109" t="s">
        <v>547</v>
      </c>
      <c r="B96" s="107"/>
      <c r="C96" s="189">
        <v>3</v>
      </c>
      <c r="D96" s="189">
        <v>3</v>
      </c>
      <c r="E96" s="185">
        <f>D96/C96*100</f>
        <v>100</v>
      </c>
    </row>
    <row r="97" spans="1:5" ht="18" customHeight="1">
      <c r="A97" s="190" t="s">
        <v>1229</v>
      </c>
      <c r="B97" s="190">
        <f>SUM(B5,B7,B23,B28,B31,B56,B62,B69,B73,B75,B85,B89,B93)</f>
        <v>4308</v>
      </c>
      <c r="C97" s="190">
        <f>SUM(C5,C7,C23,C28,C31,C56,C62,C69,C73,C75,C85,C89,C93)</f>
        <v>9429</v>
      </c>
      <c r="D97" s="190">
        <f>SUM(D5,D7,D23,D28,D31,D56,D62,D69,D73,D75,D85,D89,D93)</f>
        <v>9346</v>
      </c>
      <c r="E97" s="188">
        <f>D97/C97*100</f>
        <v>99.11973698165235</v>
      </c>
    </row>
  </sheetData>
  <sheetProtection/>
  <mergeCells count="1">
    <mergeCell ref="A2:E2"/>
  </mergeCells>
  <printOptions horizontalCentered="1" verticalCentered="1"/>
  <pageMargins left="0.5511811023622047" right="0.35433070866141736" top="0.5905511811023623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33.125" style="0" customWidth="1"/>
    <col min="2" max="2" width="9.375" style="0" customWidth="1"/>
    <col min="3" max="3" width="24.25390625" style="0" customWidth="1"/>
    <col min="4" max="4" width="11.375" style="0" customWidth="1"/>
  </cols>
  <sheetData>
    <row r="1" spans="1:4" ht="27" customHeight="1">
      <c r="A1" s="84" t="s">
        <v>1204</v>
      </c>
      <c r="B1" s="85"/>
      <c r="C1" s="85"/>
      <c r="D1" s="86"/>
    </row>
    <row r="2" spans="1:4" ht="34.5" customHeight="1">
      <c r="A2" s="278" t="s">
        <v>999</v>
      </c>
      <c r="B2" s="278"/>
      <c r="C2" s="278"/>
      <c r="D2" s="278"/>
    </row>
    <row r="3" spans="1:4" ht="14.25">
      <c r="A3" s="87"/>
      <c r="B3" s="88"/>
      <c r="C3" s="279" t="s">
        <v>847</v>
      </c>
      <c r="D3" s="279"/>
    </row>
    <row r="4" spans="1:4" ht="45" customHeight="1">
      <c r="A4" s="73" t="s">
        <v>946</v>
      </c>
      <c r="B4" s="74" t="s">
        <v>832</v>
      </c>
      <c r="C4" s="73" t="s">
        <v>947</v>
      </c>
      <c r="D4" s="74" t="s">
        <v>832</v>
      </c>
    </row>
    <row r="5" spans="1:4" ht="45" customHeight="1">
      <c r="A5" s="75" t="s">
        <v>948</v>
      </c>
      <c r="B5" s="102">
        <v>3981</v>
      </c>
      <c r="C5" s="75" t="s">
        <v>949</v>
      </c>
      <c r="D5" s="102">
        <v>9346</v>
      </c>
    </row>
    <row r="6" spans="1:4" ht="45" customHeight="1">
      <c r="A6" s="75" t="s">
        <v>1130</v>
      </c>
      <c r="B6" s="102">
        <f>B7</f>
        <v>872</v>
      </c>
      <c r="C6" s="75" t="s">
        <v>1131</v>
      </c>
      <c r="D6" s="102">
        <f>D7</f>
        <v>0</v>
      </c>
    </row>
    <row r="7" spans="1:4" ht="45" customHeight="1">
      <c r="A7" s="75" t="s">
        <v>1132</v>
      </c>
      <c r="B7" s="103">
        <v>872</v>
      </c>
      <c r="C7" s="75" t="s">
        <v>1133</v>
      </c>
      <c r="D7" s="103"/>
    </row>
    <row r="8" spans="1:4" ht="45" customHeight="1">
      <c r="A8" s="75" t="s">
        <v>488</v>
      </c>
      <c r="B8" s="103"/>
      <c r="C8" s="75" t="s">
        <v>487</v>
      </c>
      <c r="D8" s="103">
        <f>SUM(D9:D10)</f>
        <v>16</v>
      </c>
    </row>
    <row r="9" spans="1:4" ht="45" customHeight="1">
      <c r="A9" s="101" t="s">
        <v>489</v>
      </c>
      <c r="B9" s="103">
        <f>SUM(B10:B11)</f>
        <v>3000</v>
      </c>
      <c r="C9" s="149" t="s">
        <v>494</v>
      </c>
      <c r="D9" s="105">
        <v>16</v>
      </c>
    </row>
    <row r="10" spans="1:4" ht="45" customHeight="1">
      <c r="A10" s="76" t="s">
        <v>490</v>
      </c>
      <c r="B10" s="104"/>
      <c r="C10" s="149" t="s">
        <v>495</v>
      </c>
      <c r="D10" s="106"/>
    </row>
    <row r="11" spans="1:4" ht="45" customHeight="1">
      <c r="A11" s="76" t="s">
        <v>491</v>
      </c>
      <c r="B11" s="103">
        <v>3000</v>
      </c>
      <c r="C11" s="101" t="s">
        <v>492</v>
      </c>
      <c r="D11" s="103"/>
    </row>
    <row r="12" spans="1:4" ht="45" customHeight="1">
      <c r="A12" s="101" t="s">
        <v>1235</v>
      </c>
      <c r="B12" s="103">
        <v>1592</v>
      </c>
      <c r="C12" s="75" t="s">
        <v>493</v>
      </c>
      <c r="D12" s="103">
        <v>83</v>
      </c>
    </row>
    <row r="13" spans="1:4" ht="45" customHeight="1">
      <c r="A13" s="77" t="s">
        <v>950</v>
      </c>
      <c r="B13" s="103">
        <f>B5+B6+B8+B9+B12</f>
        <v>9445</v>
      </c>
      <c r="C13" s="77" t="s">
        <v>951</v>
      </c>
      <c r="D13" s="103">
        <f>D5+D6+D8+D11+D12</f>
        <v>9445</v>
      </c>
    </row>
  </sheetData>
  <sheetProtection/>
  <mergeCells count="2">
    <mergeCell ref="A2:D2"/>
    <mergeCell ref="C3:D3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59.625" style="0" customWidth="1"/>
    <col min="2" max="2" width="20.625" style="0" customWidth="1"/>
  </cols>
  <sheetData>
    <row r="1" spans="1:2" ht="34.5" customHeight="1">
      <c r="A1" s="89" t="s">
        <v>1205</v>
      </c>
      <c r="B1" s="90"/>
    </row>
    <row r="2" spans="1:2" ht="22.5">
      <c r="A2" s="280" t="s">
        <v>1019</v>
      </c>
      <c r="B2" s="280"/>
    </row>
    <row r="3" spans="1:2" ht="14.25">
      <c r="A3" s="91"/>
      <c r="B3" s="195" t="s">
        <v>847</v>
      </c>
    </row>
    <row r="4" spans="1:2" ht="24.75" customHeight="1">
      <c r="A4" s="92" t="s">
        <v>956</v>
      </c>
      <c r="B4" s="92" t="s">
        <v>832</v>
      </c>
    </row>
    <row r="5" spans="1:2" ht="24.75" customHeight="1">
      <c r="A5" s="93" t="s">
        <v>858</v>
      </c>
      <c r="B5" s="110">
        <f>SUM(B6:B24)</f>
        <v>872</v>
      </c>
    </row>
    <row r="6" spans="1:2" ht="24.75" customHeight="1">
      <c r="A6" s="94" t="s">
        <v>1001</v>
      </c>
      <c r="B6" s="111"/>
    </row>
    <row r="7" spans="1:2" ht="24.75" customHeight="1">
      <c r="A7" s="94" t="s">
        <v>1002</v>
      </c>
      <c r="B7" s="112"/>
    </row>
    <row r="8" spans="1:2" ht="24.75" customHeight="1">
      <c r="A8" s="94" t="s">
        <v>1003</v>
      </c>
      <c r="B8" s="112"/>
    </row>
    <row r="9" spans="1:2" ht="24.75" customHeight="1">
      <c r="A9" s="94" t="s">
        <v>1004</v>
      </c>
      <c r="B9" s="111"/>
    </row>
    <row r="10" spans="1:2" ht="24.75" customHeight="1">
      <c r="A10" s="94" t="s">
        <v>1005</v>
      </c>
      <c r="B10" s="111">
        <v>50</v>
      </c>
    </row>
    <row r="11" spans="1:2" ht="24.75" customHeight="1">
      <c r="A11" s="94" t="s">
        <v>1006</v>
      </c>
      <c r="B11" s="111">
        <v>6</v>
      </c>
    </row>
    <row r="12" spans="1:2" ht="24.75" customHeight="1">
      <c r="A12" s="94" t="s">
        <v>1007</v>
      </c>
      <c r="B12" s="111"/>
    </row>
    <row r="13" spans="1:2" ht="24.75" customHeight="1">
      <c r="A13" s="94" t="s">
        <v>1008</v>
      </c>
      <c r="B13" s="112"/>
    </row>
    <row r="14" spans="1:2" ht="24.75" customHeight="1">
      <c r="A14" s="94" t="s">
        <v>1009</v>
      </c>
      <c r="B14" s="112">
        <v>4</v>
      </c>
    </row>
    <row r="15" spans="1:2" ht="24.75" customHeight="1">
      <c r="A15" s="94" t="s">
        <v>1010</v>
      </c>
      <c r="B15" s="113">
        <v>528</v>
      </c>
    </row>
    <row r="16" spans="1:2" ht="24.75" customHeight="1">
      <c r="A16" s="94" t="s">
        <v>1011</v>
      </c>
      <c r="B16" s="112"/>
    </row>
    <row r="17" spans="1:2" ht="24.75" customHeight="1">
      <c r="A17" s="94" t="s">
        <v>1012</v>
      </c>
      <c r="B17" s="112">
        <v>284</v>
      </c>
    </row>
    <row r="18" spans="1:2" ht="24.75" customHeight="1">
      <c r="A18" s="94" t="s">
        <v>1013</v>
      </c>
      <c r="B18" s="111"/>
    </row>
    <row r="19" spans="1:2" ht="24.75" customHeight="1">
      <c r="A19" s="94" t="s">
        <v>1014</v>
      </c>
      <c r="B19" s="112"/>
    </row>
    <row r="20" spans="1:2" ht="24.75" customHeight="1">
      <c r="A20" s="94" t="s">
        <v>1015</v>
      </c>
      <c r="B20" s="111"/>
    </row>
    <row r="21" spans="1:2" ht="24.75" customHeight="1">
      <c r="A21" s="94" t="s">
        <v>1016</v>
      </c>
      <c r="B21" s="111"/>
    </row>
    <row r="22" spans="1:2" ht="24.75" customHeight="1">
      <c r="A22" s="94" t="s">
        <v>1017</v>
      </c>
      <c r="B22" s="112"/>
    </row>
    <row r="23" spans="1:2" ht="24.75" customHeight="1">
      <c r="A23" s="95" t="s">
        <v>957</v>
      </c>
      <c r="B23" s="112"/>
    </row>
    <row r="24" spans="1:2" ht="24.75" customHeight="1">
      <c r="A24" s="94" t="s">
        <v>1018</v>
      </c>
      <c r="B24" s="112"/>
    </row>
    <row r="25" ht="14.25">
      <c r="A25" s="223" t="s">
        <v>1000</v>
      </c>
    </row>
  </sheetData>
  <sheetProtection/>
  <mergeCells count="1">
    <mergeCell ref="A2:B2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1" sqref="A11:B11"/>
    </sheetView>
  </sheetViews>
  <sheetFormatPr defaultColWidth="9.00390625" defaultRowHeight="14.25"/>
  <cols>
    <col min="1" max="1" width="44.875" style="0" customWidth="1"/>
    <col min="2" max="2" width="27.50390625" style="0" customWidth="1"/>
  </cols>
  <sheetData>
    <row r="1" spans="1:2" ht="34.5" customHeight="1">
      <c r="A1" s="59" t="s">
        <v>1206</v>
      </c>
      <c r="B1" s="60"/>
    </row>
    <row r="2" spans="1:2" ht="34.5" customHeight="1">
      <c r="A2" s="275" t="s">
        <v>1020</v>
      </c>
      <c r="B2" s="275"/>
    </row>
    <row r="3" spans="1:2" ht="34.5" customHeight="1">
      <c r="A3" s="61"/>
      <c r="B3" s="62" t="s">
        <v>1231</v>
      </c>
    </row>
    <row r="4" spans="1:2" ht="34.5" customHeight="1">
      <c r="A4" s="63" t="s">
        <v>921</v>
      </c>
      <c r="B4" s="63" t="s">
        <v>922</v>
      </c>
    </row>
    <row r="5" spans="1:2" ht="34.5" customHeight="1">
      <c r="A5" s="64" t="s">
        <v>1021</v>
      </c>
      <c r="B5" s="120">
        <v>10000</v>
      </c>
    </row>
    <row r="6" spans="1:2" ht="34.5" customHeight="1">
      <c r="A6" s="64" t="s">
        <v>1022</v>
      </c>
      <c r="B6" s="120">
        <v>3000</v>
      </c>
    </row>
    <row r="7" spans="1:2" ht="34.5" customHeight="1">
      <c r="A7" s="64" t="s">
        <v>1023</v>
      </c>
      <c r="B7" s="120">
        <v>0</v>
      </c>
    </row>
    <row r="8" spans="1:2" ht="34.5" customHeight="1">
      <c r="A8" s="65" t="s">
        <v>1230</v>
      </c>
      <c r="B8" s="121"/>
    </row>
    <row r="9" spans="1:2" ht="34.5" customHeight="1">
      <c r="A9" s="64" t="s">
        <v>1024</v>
      </c>
      <c r="B9" s="122">
        <f>B5+B6-B7</f>
        <v>13000</v>
      </c>
    </row>
    <row r="10" spans="1:2" ht="34.5" customHeight="1">
      <c r="A10" s="64" t="s">
        <v>1025</v>
      </c>
      <c r="B10" s="122">
        <v>13000</v>
      </c>
    </row>
    <row r="11" spans="1:2" ht="29.25" customHeight="1">
      <c r="A11" s="276" t="s">
        <v>1026</v>
      </c>
      <c r="B11" s="276"/>
    </row>
    <row r="12" spans="1:2" ht="29.25" customHeight="1">
      <c r="A12" s="281" t="s">
        <v>540</v>
      </c>
      <c r="B12" s="281"/>
    </row>
  </sheetData>
  <sheetProtection/>
  <mergeCells count="3">
    <mergeCell ref="A2:B2"/>
    <mergeCell ref="A11:B11"/>
    <mergeCell ref="A12:B1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39" sqref="A39"/>
    </sheetView>
  </sheetViews>
  <sheetFormatPr defaultColWidth="9.00390625" defaultRowHeight="14.25"/>
  <cols>
    <col min="1" max="1" width="43.875" style="0" customWidth="1"/>
    <col min="2" max="2" width="12.375" style="0" customWidth="1"/>
    <col min="3" max="3" width="11.75390625" style="0" customWidth="1"/>
    <col min="4" max="4" width="8.875" style="0" customWidth="1"/>
    <col min="5" max="5" width="13.75390625" style="0" customWidth="1"/>
  </cols>
  <sheetData>
    <row r="1" spans="1:5" ht="14.25">
      <c r="A1" s="158" t="s">
        <v>1207</v>
      </c>
      <c r="B1" s="67"/>
      <c r="C1" s="67"/>
      <c r="D1" s="67"/>
      <c r="E1" s="67"/>
    </row>
    <row r="2" spans="1:5" ht="25.5">
      <c r="A2" s="282" t="s">
        <v>1027</v>
      </c>
      <c r="B2" s="282"/>
      <c r="C2" s="282"/>
      <c r="D2" s="282"/>
      <c r="E2" s="282"/>
    </row>
    <row r="3" spans="1:5" ht="15.75" customHeight="1">
      <c r="A3" s="123"/>
      <c r="B3" s="124"/>
      <c r="C3" s="124"/>
      <c r="D3" s="124"/>
      <c r="E3" s="125" t="s">
        <v>828</v>
      </c>
    </row>
    <row r="4" spans="1:5" ht="15.75" customHeight="1">
      <c r="A4" s="126" t="s">
        <v>1232</v>
      </c>
      <c r="B4" s="6" t="s">
        <v>830</v>
      </c>
      <c r="C4" s="6" t="s">
        <v>831</v>
      </c>
      <c r="D4" s="6" t="s">
        <v>832</v>
      </c>
      <c r="E4" s="7" t="s">
        <v>834</v>
      </c>
    </row>
    <row r="5" spans="1:5" ht="15.75" customHeight="1">
      <c r="A5" s="127" t="s">
        <v>1028</v>
      </c>
      <c r="B5" s="224">
        <f>SUM(B6:B22)</f>
        <v>20</v>
      </c>
      <c r="C5" s="224">
        <f>SUM(C6:C22)</f>
        <v>20</v>
      </c>
      <c r="D5" s="224">
        <f>SUM(D6:D22)</f>
        <v>20</v>
      </c>
      <c r="E5" s="18">
        <f>D5/B5*100</f>
        <v>100</v>
      </c>
    </row>
    <row r="6" spans="1:5" ht="15.75" customHeight="1">
      <c r="A6" s="225" t="s">
        <v>1029</v>
      </c>
      <c r="B6" s="226"/>
      <c r="C6" s="227"/>
      <c r="D6" s="227"/>
      <c r="E6" s="18" t="e">
        <f aca="true" t="shared" si="0" ref="E6:E41">D6/B6*100</f>
        <v>#DIV/0!</v>
      </c>
    </row>
    <row r="7" spans="1:5" ht="15.75" customHeight="1">
      <c r="A7" s="228" t="s">
        <v>1030</v>
      </c>
      <c r="B7" s="226"/>
      <c r="C7" s="129"/>
      <c r="D7" s="129"/>
      <c r="E7" s="18" t="e">
        <f t="shared" si="0"/>
        <v>#DIV/0!</v>
      </c>
    </row>
    <row r="8" spans="1:5" ht="15.75" customHeight="1">
      <c r="A8" s="229" t="s">
        <v>1031</v>
      </c>
      <c r="B8" s="230"/>
      <c r="C8" s="129"/>
      <c r="D8" s="129"/>
      <c r="E8" s="18" t="e">
        <f t="shared" si="0"/>
        <v>#DIV/0!</v>
      </c>
    </row>
    <row r="9" spans="1:5" ht="15.75" customHeight="1">
      <c r="A9" s="229" t="s">
        <v>1032</v>
      </c>
      <c r="B9" s="230"/>
      <c r="C9" s="231"/>
      <c r="D9" s="231"/>
      <c r="E9" s="18" t="e">
        <f t="shared" si="0"/>
        <v>#DIV/0!</v>
      </c>
    </row>
    <row r="10" spans="1:5" ht="15.75" customHeight="1">
      <c r="A10" s="229" t="s">
        <v>1033</v>
      </c>
      <c r="B10" s="230"/>
      <c r="C10" s="231"/>
      <c r="D10" s="231"/>
      <c r="E10" s="18" t="e">
        <f t="shared" si="0"/>
        <v>#DIV/0!</v>
      </c>
    </row>
    <row r="11" spans="1:5" ht="15.75" customHeight="1">
      <c r="A11" s="229" t="s">
        <v>1034</v>
      </c>
      <c r="B11" s="230"/>
      <c r="C11" s="231"/>
      <c r="D11" s="231"/>
      <c r="E11" s="18" t="e">
        <f t="shared" si="0"/>
        <v>#DIV/0!</v>
      </c>
    </row>
    <row r="12" spans="1:5" ht="15.75" customHeight="1">
      <c r="A12" s="229" t="s">
        <v>1035</v>
      </c>
      <c r="B12" s="230"/>
      <c r="C12" s="231"/>
      <c r="D12" s="231"/>
      <c r="E12" s="18" t="e">
        <f t="shared" si="0"/>
        <v>#DIV/0!</v>
      </c>
    </row>
    <row r="13" spans="1:5" ht="15.75" customHeight="1">
      <c r="A13" s="229" t="s">
        <v>1036</v>
      </c>
      <c r="B13" s="230"/>
      <c r="C13" s="231"/>
      <c r="D13" s="231"/>
      <c r="E13" s="18" t="e">
        <f t="shared" si="0"/>
        <v>#DIV/0!</v>
      </c>
    </row>
    <row r="14" spans="1:5" ht="15.75" customHeight="1">
      <c r="A14" s="229" t="s">
        <v>1037</v>
      </c>
      <c r="B14" s="230"/>
      <c r="C14" s="231"/>
      <c r="D14" s="231"/>
      <c r="E14" s="18" t="e">
        <f t="shared" si="0"/>
        <v>#DIV/0!</v>
      </c>
    </row>
    <row r="15" spans="1:5" ht="15.75" customHeight="1">
      <c r="A15" s="229" t="s">
        <v>1038</v>
      </c>
      <c r="B15" s="230"/>
      <c r="C15" s="231"/>
      <c r="D15" s="231"/>
      <c r="E15" s="18" t="e">
        <f t="shared" si="0"/>
        <v>#DIV/0!</v>
      </c>
    </row>
    <row r="16" spans="1:5" ht="15.75" customHeight="1">
      <c r="A16" s="232" t="s">
        <v>1039</v>
      </c>
      <c r="B16" s="230"/>
      <c r="C16" s="233"/>
      <c r="D16" s="233"/>
      <c r="E16" s="18" t="e">
        <f t="shared" si="0"/>
        <v>#DIV/0!</v>
      </c>
    </row>
    <row r="17" spans="1:5" ht="15.75" customHeight="1">
      <c r="A17" s="232" t="s">
        <v>1040</v>
      </c>
      <c r="B17" s="230"/>
      <c r="C17" s="233"/>
      <c r="D17" s="233"/>
      <c r="E17" s="18" t="e">
        <f t="shared" si="0"/>
        <v>#DIV/0!</v>
      </c>
    </row>
    <row r="18" spans="1:5" ht="15.75" customHeight="1">
      <c r="A18" s="232" t="s">
        <v>1041</v>
      </c>
      <c r="B18" s="230"/>
      <c r="C18" s="233"/>
      <c r="D18" s="233"/>
      <c r="E18" s="18" t="e">
        <f t="shared" si="0"/>
        <v>#DIV/0!</v>
      </c>
    </row>
    <row r="19" spans="1:5" ht="15.75" customHeight="1">
      <c r="A19" s="232" t="s">
        <v>1042</v>
      </c>
      <c r="B19" s="230"/>
      <c r="C19" s="233"/>
      <c r="D19" s="233"/>
      <c r="E19" s="18" t="e">
        <f t="shared" si="0"/>
        <v>#DIV/0!</v>
      </c>
    </row>
    <row r="20" spans="1:5" ht="15.75" customHeight="1">
      <c r="A20" s="232" t="s">
        <v>1043</v>
      </c>
      <c r="B20" s="230"/>
      <c r="C20" s="233"/>
      <c r="D20" s="233"/>
      <c r="E20" s="18" t="e">
        <f t="shared" si="0"/>
        <v>#DIV/0!</v>
      </c>
    </row>
    <row r="21" spans="1:5" ht="15.75" customHeight="1">
      <c r="A21" s="232" t="s">
        <v>1044</v>
      </c>
      <c r="B21" s="230"/>
      <c r="C21" s="233"/>
      <c r="D21" s="233"/>
      <c r="E21" s="18" t="e">
        <f t="shared" si="0"/>
        <v>#DIV/0!</v>
      </c>
    </row>
    <row r="22" spans="1:5" ht="15.75" customHeight="1">
      <c r="A22" s="232" t="s">
        <v>1045</v>
      </c>
      <c r="B22" s="234">
        <v>20</v>
      </c>
      <c r="C22" s="235">
        <v>20</v>
      </c>
      <c r="D22" s="235">
        <v>20</v>
      </c>
      <c r="E22" s="18">
        <f t="shared" si="0"/>
        <v>100</v>
      </c>
    </row>
    <row r="23" spans="1:5" ht="15.75" customHeight="1">
      <c r="A23" s="127" t="s">
        <v>1046</v>
      </c>
      <c r="B23" s="224">
        <f>SUM(B24:B27)</f>
        <v>0</v>
      </c>
      <c r="C23" s="224">
        <f>SUM(C24:C27)</f>
        <v>0</v>
      </c>
      <c r="D23" s="224">
        <f>SUM(D24:D27)</f>
        <v>0</v>
      </c>
      <c r="E23" s="18" t="e">
        <f t="shared" si="0"/>
        <v>#DIV/0!</v>
      </c>
    </row>
    <row r="24" spans="1:5" ht="15.75" customHeight="1">
      <c r="A24" s="225" t="s">
        <v>1047</v>
      </c>
      <c r="B24" s="226"/>
      <c r="C24" s="236"/>
      <c r="D24" s="236"/>
      <c r="E24" s="18" t="e">
        <f t="shared" si="0"/>
        <v>#DIV/0!</v>
      </c>
    </row>
    <row r="25" spans="1:5" ht="15.75" customHeight="1">
      <c r="A25" s="225" t="s">
        <v>1048</v>
      </c>
      <c r="B25" s="226"/>
      <c r="C25" s="236"/>
      <c r="D25" s="236"/>
      <c r="E25" s="18" t="e">
        <f t="shared" si="0"/>
        <v>#DIV/0!</v>
      </c>
    </row>
    <row r="26" spans="1:5" ht="15.75" customHeight="1">
      <c r="A26" s="225" t="s">
        <v>1049</v>
      </c>
      <c r="B26" s="226"/>
      <c r="C26" s="236"/>
      <c r="D26" s="236"/>
      <c r="E26" s="18" t="e">
        <f t="shared" si="0"/>
        <v>#DIV/0!</v>
      </c>
    </row>
    <row r="27" spans="1:5" ht="15.75" customHeight="1">
      <c r="A27" s="225" t="s">
        <v>1050</v>
      </c>
      <c r="B27" s="226"/>
      <c r="C27" s="236"/>
      <c r="D27" s="236"/>
      <c r="E27" s="18" t="e">
        <f t="shared" si="0"/>
        <v>#DIV/0!</v>
      </c>
    </row>
    <row r="28" spans="1:5" ht="15.75" customHeight="1">
      <c r="A28" s="127" t="s">
        <v>1051</v>
      </c>
      <c r="B28" s="224">
        <f>SUM(B29:B31)</f>
        <v>0</v>
      </c>
      <c r="C28" s="224">
        <f>SUM(C29:C31)</f>
        <v>0</v>
      </c>
      <c r="D28" s="224">
        <f>SUM(D29:D31)</f>
        <v>0</v>
      </c>
      <c r="E28" s="18" t="e">
        <f t="shared" si="0"/>
        <v>#DIV/0!</v>
      </c>
    </row>
    <row r="29" spans="1:5" ht="15.75" customHeight="1">
      <c r="A29" s="225" t="s">
        <v>1052</v>
      </c>
      <c r="B29" s="226"/>
      <c r="C29" s="236"/>
      <c r="D29" s="236"/>
      <c r="E29" s="18" t="e">
        <f t="shared" si="0"/>
        <v>#DIV/0!</v>
      </c>
    </row>
    <row r="30" spans="1:5" ht="15.75" customHeight="1">
      <c r="A30" s="225" t="s">
        <v>1053</v>
      </c>
      <c r="B30" s="226"/>
      <c r="C30" s="236"/>
      <c r="D30" s="236"/>
      <c r="E30" s="18" t="e">
        <f t="shared" si="0"/>
        <v>#DIV/0!</v>
      </c>
    </row>
    <row r="31" spans="1:5" ht="15.75" customHeight="1">
      <c r="A31" s="225" t="s">
        <v>1054</v>
      </c>
      <c r="B31" s="226"/>
      <c r="C31" s="236"/>
      <c r="D31" s="236"/>
      <c r="E31" s="18" t="e">
        <f t="shared" si="0"/>
        <v>#DIV/0!</v>
      </c>
    </row>
    <row r="32" spans="1:5" ht="15.75" customHeight="1">
      <c r="A32" s="127" t="s">
        <v>1055</v>
      </c>
      <c r="B32" s="224">
        <f>SUM(B33:B34)</f>
        <v>0</v>
      </c>
      <c r="C32" s="224">
        <f>SUM(C33:C34)</f>
        <v>0</v>
      </c>
      <c r="D32" s="224">
        <f>SUM(D33:D34)</f>
        <v>0</v>
      </c>
      <c r="E32" s="18" t="e">
        <f t="shared" si="0"/>
        <v>#DIV/0!</v>
      </c>
    </row>
    <row r="33" spans="1:5" ht="15.75" customHeight="1">
      <c r="A33" s="225" t="s">
        <v>1056</v>
      </c>
      <c r="B33" s="128"/>
      <c r="C33" s="236"/>
      <c r="D33" s="236"/>
      <c r="E33" s="18" t="e">
        <f t="shared" si="0"/>
        <v>#DIV/0!</v>
      </c>
    </row>
    <row r="34" spans="1:5" ht="15.75" customHeight="1">
      <c r="A34" s="225" t="s">
        <v>1057</v>
      </c>
      <c r="B34" s="226"/>
      <c r="C34" s="236"/>
      <c r="D34" s="236"/>
      <c r="E34" s="18" t="e">
        <f t="shared" si="0"/>
        <v>#DIV/0!</v>
      </c>
    </row>
    <row r="35" spans="1:5" ht="15.75" customHeight="1">
      <c r="A35" s="127" t="s">
        <v>1058</v>
      </c>
      <c r="B35" s="224">
        <f>SUM(B36:B36)</f>
        <v>0</v>
      </c>
      <c r="C35" s="224">
        <f>SUM(C36:C36)</f>
        <v>0</v>
      </c>
      <c r="D35" s="224">
        <f>SUM(D36:D36)</f>
        <v>0</v>
      </c>
      <c r="E35" s="18" t="e">
        <f t="shared" si="0"/>
        <v>#DIV/0!</v>
      </c>
    </row>
    <row r="36" spans="1:5" ht="15.75" customHeight="1">
      <c r="A36" s="225" t="s">
        <v>1059</v>
      </c>
      <c r="B36" s="226"/>
      <c r="C36" s="236"/>
      <c r="D36" s="236"/>
      <c r="E36" s="18" t="e">
        <f t="shared" si="0"/>
        <v>#DIV/0!</v>
      </c>
    </row>
    <row r="37" spans="1:5" ht="15.75" customHeight="1">
      <c r="A37" s="225"/>
      <c r="B37" s="226"/>
      <c r="C37" s="236"/>
      <c r="D37" s="236"/>
      <c r="E37" s="18" t="e">
        <f t="shared" si="0"/>
        <v>#DIV/0!</v>
      </c>
    </row>
    <row r="38" spans="1:5" ht="15.75" customHeight="1">
      <c r="A38" s="130" t="s">
        <v>1061</v>
      </c>
      <c r="B38" s="224">
        <f>SUM(B5,B23,B28,B32,B35)</f>
        <v>20</v>
      </c>
      <c r="C38" s="224">
        <f>SUM(C5,C23,C28,C32,C35)</f>
        <v>20</v>
      </c>
      <c r="D38" s="224">
        <f>SUM(D5,D23,D28,D32,D35)</f>
        <v>20</v>
      </c>
      <c r="E38" s="18">
        <f t="shared" si="0"/>
        <v>100</v>
      </c>
    </row>
    <row r="39" spans="1:5" ht="15.75" customHeight="1">
      <c r="A39" s="131" t="s">
        <v>1112</v>
      </c>
      <c r="B39" s="128"/>
      <c r="C39" s="236"/>
      <c r="D39" s="236"/>
      <c r="E39" s="18" t="e">
        <f t="shared" si="0"/>
        <v>#DIV/0!</v>
      </c>
    </row>
    <row r="40" spans="1:5" ht="15.75" customHeight="1">
      <c r="A40" s="130" t="s">
        <v>1062</v>
      </c>
      <c r="B40" s="128"/>
      <c r="C40" s="236"/>
      <c r="D40" s="236"/>
      <c r="E40" s="18"/>
    </row>
    <row r="41" spans="1:5" ht="15.75" customHeight="1">
      <c r="A41" s="130" t="s">
        <v>1063</v>
      </c>
      <c r="B41" s="237">
        <f>SUM(B38,B39,B40)</f>
        <v>20</v>
      </c>
      <c r="C41" s="237">
        <f>SUM(C38,C39,C40)</f>
        <v>20</v>
      </c>
      <c r="D41" s="237">
        <f>SUM(D38,D39,D40)</f>
        <v>20</v>
      </c>
      <c r="E41" s="18">
        <f t="shared" si="0"/>
        <v>100</v>
      </c>
    </row>
    <row r="42" spans="1:5" ht="23.25" customHeight="1">
      <c r="A42" s="283" t="s">
        <v>1060</v>
      </c>
      <c r="B42" s="283"/>
      <c r="C42" s="283"/>
      <c r="D42" s="283"/>
      <c r="E42" s="283"/>
    </row>
  </sheetData>
  <sheetProtection/>
  <mergeCells count="2">
    <mergeCell ref="A2:E2"/>
    <mergeCell ref="A42:E42"/>
  </mergeCells>
  <printOptions horizontalCentered="1" verticalCentered="1"/>
  <pageMargins left="0.5511811023622047" right="0.35433070866141736" top="0.7874015748031497" bottom="0.787401574803149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31" sqref="B31"/>
    </sheetView>
  </sheetViews>
  <sheetFormatPr defaultColWidth="9.00390625" defaultRowHeight="14.25"/>
  <cols>
    <col min="1" max="1" width="46.625" style="0" customWidth="1"/>
    <col min="2" max="2" width="11.875" style="0" customWidth="1"/>
    <col min="3" max="3" width="12.125" style="0" customWidth="1"/>
    <col min="4" max="4" width="9.625" style="0" customWidth="1"/>
    <col min="5" max="5" width="12.875" style="0" customWidth="1"/>
  </cols>
  <sheetData>
    <row r="1" spans="1:5" ht="14.25">
      <c r="A1" s="158" t="s">
        <v>944</v>
      </c>
      <c r="B1" s="67"/>
      <c r="C1" s="67"/>
      <c r="D1" s="67"/>
      <c r="E1" s="67"/>
    </row>
    <row r="2" spans="1:5" ht="25.5">
      <c r="A2" s="282" t="s">
        <v>1064</v>
      </c>
      <c r="B2" s="282"/>
      <c r="C2" s="282"/>
      <c r="D2" s="282"/>
      <c r="E2" s="282"/>
    </row>
    <row r="3" spans="1:5" ht="19.5" customHeight="1">
      <c r="A3" s="123"/>
      <c r="B3" s="124"/>
      <c r="C3" s="124"/>
      <c r="D3" s="124"/>
      <c r="E3" s="125" t="s">
        <v>842</v>
      </c>
    </row>
    <row r="4" spans="1:5" ht="19.5" customHeight="1">
      <c r="A4" s="126" t="s">
        <v>1236</v>
      </c>
      <c r="B4" s="6" t="s">
        <v>954</v>
      </c>
      <c r="C4" s="6" t="s">
        <v>1430</v>
      </c>
      <c r="D4" s="6" t="s">
        <v>843</v>
      </c>
      <c r="E4" s="7" t="s">
        <v>1143</v>
      </c>
    </row>
    <row r="5" spans="1:5" ht="19.5" customHeight="1">
      <c r="A5" s="246" t="s">
        <v>1081</v>
      </c>
      <c r="B5" s="224">
        <f>SUM(B6:B10)</f>
        <v>20</v>
      </c>
      <c r="C5" s="224">
        <f>SUM(C6:C10)</f>
        <v>20</v>
      </c>
      <c r="D5" s="224">
        <f>SUM(D6:D10)</f>
        <v>20</v>
      </c>
      <c r="E5" s="18">
        <f aca="true" t="shared" si="0" ref="E5:E31">D5/C5*100</f>
        <v>100</v>
      </c>
    </row>
    <row r="6" spans="1:5" ht="19.5" customHeight="1">
      <c r="A6" s="247" t="s">
        <v>1065</v>
      </c>
      <c r="B6" s="239">
        <v>20</v>
      </c>
      <c r="C6" s="238">
        <v>20</v>
      </c>
      <c r="D6" s="238">
        <v>20</v>
      </c>
      <c r="E6" s="18">
        <f t="shared" si="0"/>
        <v>100</v>
      </c>
    </row>
    <row r="7" spans="1:5" ht="19.5" customHeight="1">
      <c r="A7" s="248" t="s">
        <v>1066</v>
      </c>
      <c r="B7" s="241"/>
      <c r="C7" s="242"/>
      <c r="D7" s="242"/>
      <c r="E7" s="18" t="e">
        <f t="shared" si="0"/>
        <v>#DIV/0!</v>
      </c>
    </row>
    <row r="8" spans="1:5" ht="19.5" customHeight="1">
      <c r="A8" s="249" t="s">
        <v>1067</v>
      </c>
      <c r="B8" s="234"/>
      <c r="C8" s="243"/>
      <c r="D8" s="243"/>
      <c r="E8" s="18" t="e">
        <f t="shared" si="0"/>
        <v>#DIV/0!</v>
      </c>
    </row>
    <row r="9" spans="1:5" ht="19.5" customHeight="1">
      <c r="A9" s="249" t="s">
        <v>1068</v>
      </c>
      <c r="B9" s="234"/>
      <c r="C9" s="243"/>
      <c r="D9" s="243"/>
      <c r="E9" s="18" t="e">
        <f t="shared" si="0"/>
        <v>#DIV/0!</v>
      </c>
    </row>
    <row r="10" spans="1:5" ht="19.5" customHeight="1">
      <c r="A10" s="249" t="s">
        <v>1069</v>
      </c>
      <c r="B10" s="234"/>
      <c r="C10" s="243"/>
      <c r="D10" s="243"/>
      <c r="E10" s="18" t="e">
        <f t="shared" si="0"/>
        <v>#DIV/0!</v>
      </c>
    </row>
    <row r="11" spans="1:5" ht="19.5" customHeight="1">
      <c r="A11" s="246" t="s">
        <v>1080</v>
      </c>
      <c r="B11" s="224">
        <f>SUM(B12:B18)</f>
        <v>0</v>
      </c>
      <c r="C11" s="224">
        <f>SUM(C12:C18)</f>
        <v>0</v>
      </c>
      <c r="D11" s="224">
        <f>SUM(D12:D18)</f>
        <v>0</v>
      </c>
      <c r="E11" s="18" t="e">
        <f t="shared" si="0"/>
        <v>#DIV/0!</v>
      </c>
    </row>
    <row r="12" spans="1:5" ht="19.5" customHeight="1">
      <c r="A12" s="247" t="s">
        <v>1070</v>
      </c>
      <c r="B12" s="239"/>
      <c r="C12" s="244"/>
      <c r="D12" s="244"/>
      <c r="E12" s="18" t="e">
        <f t="shared" si="0"/>
        <v>#DIV/0!</v>
      </c>
    </row>
    <row r="13" spans="1:5" ht="19.5" customHeight="1">
      <c r="A13" s="247" t="s">
        <v>1071</v>
      </c>
      <c r="B13" s="239"/>
      <c r="C13" s="244"/>
      <c r="D13" s="244"/>
      <c r="E13" s="18" t="e">
        <f t="shared" si="0"/>
        <v>#DIV/0!</v>
      </c>
    </row>
    <row r="14" spans="1:5" ht="19.5" customHeight="1">
      <c r="A14" s="247" t="s">
        <v>1072</v>
      </c>
      <c r="B14" s="239"/>
      <c r="C14" s="244"/>
      <c r="D14" s="244"/>
      <c r="E14" s="18" t="e">
        <f t="shared" si="0"/>
        <v>#DIV/0!</v>
      </c>
    </row>
    <row r="15" spans="1:5" ht="19.5" customHeight="1">
      <c r="A15" s="247" t="s">
        <v>1073</v>
      </c>
      <c r="B15" s="239"/>
      <c r="C15" s="245"/>
      <c r="D15" s="245"/>
      <c r="E15" s="18" t="e">
        <f t="shared" si="0"/>
        <v>#DIV/0!</v>
      </c>
    </row>
    <row r="16" spans="1:5" ht="19.5" customHeight="1">
      <c r="A16" s="247" t="s">
        <v>1074</v>
      </c>
      <c r="B16" s="239"/>
      <c r="C16" s="245"/>
      <c r="D16" s="245"/>
      <c r="E16" s="18" t="e">
        <f t="shared" si="0"/>
        <v>#DIV/0!</v>
      </c>
    </row>
    <row r="17" spans="1:5" ht="19.5" customHeight="1">
      <c r="A17" s="247" t="s">
        <v>1075</v>
      </c>
      <c r="B17" s="239"/>
      <c r="C17" s="245"/>
      <c r="D17" s="245"/>
      <c r="E17" s="18" t="e">
        <f t="shared" si="0"/>
        <v>#DIV/0!</v>
      </c>
    </row>
    <row r="18" spans="1:5" ht="19.5" customHeight="1">
      <c r="A18" s="247" t="s">
        <v>1076</v>
      </c>
      <c r="B18" s="239"/>
      <c r="C18" s="245"/>
      <c r="D18" s="245"/>
      <c r="E18" s="18" t="e">
        <f t="shared" si="0"/>
        <v>#DIV/0!</v>
      </c>
    </row>
    <row r="19" spans="1:5" ht="19.5" customHeight="1">
      <c r="A19" s="246" t="s">
        <v>1082</v>
      </c>
      <c r="B19" s="224">
        <f>SUM(B20:B20)</f>
        <v>0</v>
      </c>
      <c r="C19" s="224">
        <f>SUM(C20:C20)</f>
        <v>0</v>
      </c>
      <c r="D19" s="224">
        <f>SUM(D20:D20)</f>
        <v>0</v>
      </c>
      <c r="E19" s="18" t="e">
        <f t="shared" si="0"/>
        <v>#DIV/0!</v>
      </c>
    </row>
    <row r="20" spans="1:5" ht="19.5" customHeight="1">
      <c r="A20" s="247" t="s">
        <v>1077</v>
      </c>
      <c r="B20" s="239"/>
      <c r="C20" s="245"/>
      <c r="D20" s="245"/>
      <c r="E20" s="18" t="e">
        <f t="shared" si="0"/>
        <v>#DIV/0!</v>
      </c>
    </row>
    <row r="21" spans="1:5" ht="19.5" customHeight="1">
      <c r="A21" s="246" t="s">
        <v>1083</v>
      </c>
      <c r="B21" s="224">
        <f>SUM(B22:B22)</f>
        <v>0</v>
      </c>
      <c r="C21" s="224">
        <f>SUM(C22:C22)</f>
        <v>0</v>
      </c>
      <c r="D21" s="224">
        <f>SUM(D22:D22)</f>
        <v>0</v>
      </c>
      <c r="E21" s="18" t="e">
        <f t="shared" si="0"/>
        <v>#DIV/0!</v>
      </c>
    </row>
    <row r="22" spans="1:5" ht="19.5" customHeight="1">
      <c r="A22" s="240" t="s">
        <v>1078</v>
      </c>
      <c r="B22" s="237"/>
      <c r="C22" s="245"/>
      <c r="D22" s="245"/>
      <c r="E22" s="18" t="e">
        <f t="shared" si="0"/>
        <v>#DIV/0!</v>
      </c>
    </row>
    <row r="23" spans="1:5" ht="19.5" customHeight="1">
      <c r="A23" s="246" t="s">
        <v>1084</v>
      </c>
      <c r="B23" s="224">
        <f>SUM(B24:B24)</f>
        <v>0</v>
      </c>
      <c r="C23" s="224">
        <f>SUM(C24:C24)</f>
        <v>0</v>
      </c>
      <c r="D23" s="224">
        <f>SUM(D24:D24)</f>
        <v>0</v>
      </c>
      <c r="E23" s="18" t="e">
        <f t="shared" si="0"/>
        <v>#DIV/0!</v>
      </c>
    </row>
    <row r="24" spans="1:5" ht="19.5" customHeight="1">
      <c r="A24" s="247" t="s">
        <v>1079</v>
      </c>
      <c r="B24" s="239"/>
      <c r="C24" s="245"/>
      <c r="D24" s="245"/>
      <c r="E24" s="18" t="e">
        <f t="shared" si="0"/>
        <v>#DIV/0!</v>
      </c>
    </row>
    <row r="25" spans="1:5" ht="19.5" customHeight="1">
      <c r="A25" s="246" t="s">
        <v>1085</v>
      </c>
      <c r="B25" s="224">
        <f>SUM(B5,B11,B19,B21,B23)</f>
        <v>20</v>
      </c>
      <c r="C25" s="224">
        <f>SUM(C5,C11,C19,C21,C23)</f>
        <v>20</v>
      </c>
      <c r="D25" s="224">
        <f>SUM(D5,D11,D19,D21,D23)</f>
        <v>20</v>
      </c>
      <c r="E25" s="18">
        <f t="shared" si="0"/>
        <v>100</v>
      </c>
    </row>
    <row r="26" spans="1:5" ht="19.5" customHeight="1">
      <c r="A26" s="246" t="s">
        <v>1086</v>
      </c>
      <c r="B26" s="224">
        <f>SUM(B27:B27)</f>
        <v>0</v>
      </c>
      <c r="C26" s="224">
        <f>SUM(C27:C27)</f>
        <v>0</v>
      </c>
      <c r="D26" s="224">
        <f>SUM(D27:D27)</f>
        <v>0</v>
      </c>
      <c r="E26" s="18" t="e">
        <f t="shared" si="0"/>
        <v>#DIV/0!</v>
      </c>
    </row>
    <row r="27" spans="1:5" ht="19.5" customHeight="1">
      <c r="A27" s="247" t="s">
        <v>1087</v>
      </c>
      <c r="B27" s="239"/>
      <c r="C27" s="245"/>
      <c r="D27" s="245"/>
      <c r="E27" s="18" t="e">
        <f t="shared" si="0"/>
        <v>#DIV/0!</v>
      </c>
    </row>
    <row r="28" spans="1:5" ht="19.5" customHeight="1">
      <c r="A28" s="246" t="s">
        <v>1088</v>
      </c>
      <c r="B28" s="224"/>
      <c r="C28" s="224"/>
      <c r="D28" s="224"/>
      <c r="E28" s="18" t="e">
        <f t="shared" si="0"/>
        <v>#DIV/0!</v>
      </c>
    </row>
    <row r="29" spans="1:5" ht="19.5" customHeight="1">
      <c r="A29" s="247"/>
      <c r="B29" s="237"/>
      <c r="C29" s="245"/>
      <c r="D29" s="245"/>
      <c r="E29" s="18" t="e">
        <f t="shared" si="0"/>
        <v>#DIV/0!</v>
      </c>
    </row>
    <row r="30" spans="1:5" ht="19.5" customHeight="1">
      <c r="A30" s="247"/>
      <c r="B30" s="239"/>
      <c r="C30" s="245"/>
      <c r="D30" s="245"/>
      <c r="E30" s="18" t="e">
        <f t="shared" si="0"/>
        <v>#DIV/0!</v>
      </c>
    </row>
    <row r="31" spans="1:5" ht="19.5" customHeight="1">
      <c r="A31" s="250" t="s">
        <v>1089</v>
      </c>
      <c r="B31" s="224">
        <f>SUM(B25,B26,B28)</f>
        <v>20</v>
      </c>
      <c r="C31" s="224">
        <f>SUM(C25,C26,C28)</f>
        <v>20</v>
      </c>
      <c r="D31" s="224">
        <f>SUM(D25,D26,D28)</f>
        <v>20</v>
      </c>
      <c r="E31" s="18">
        <f t="shared" si="0"/>
        <v>100</v>
      </c>
    </row>
    <row r="32" spans="1:5" ht="19.5" customHeight="1">
      <c r="A32" s="283" t="s">
        <v>1090</v>
      </c>
      <c r="B32" s="283"/>
      <c r="C32" s="283"/>
      <c r="D32" s="283"/>
      <c r="E32" s="283"/>
    </row>
  </sheetData>
  <sheetProtection/>
  <mergeCells count="2">
    <mergeCell ref="A2:E2"/>
    <mergeCell ref="A32:E32"/>
  </mergeCells>
  <printOptions horizontalCentered="1" verticalCentered="1"/>
  <pageMargins left="0.5511811023622047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4" sqref="A4:D30"/>
    </sheetView>
  </sheetViews>
  <sheetFormatPr defaultColWidth="9.00390625" defaultRowHeight="14.25"/>
  <cols>
    <col min="1" max="1" width="45.375" style="0" customWidth="1"/>
    <col min="2" max="2" width="8.50390625" style="0" customWidth="1"/>
    <col min="3" max="3" width="46.625" style="0" customWidth="1"/>
    <col min="4" max="4" width="10.75390625" style="0" customWidth="1"/>
  </cols>
  <sheetData>
    <row r="1" spans="1:4" ht="30" customHeight="1">
      <c r="A1" s="168" t="s">
        <v>945</v>
      </c>
      <c r="B1" s="163"/>
      <c r="C1" s="164"/>
      <c r="D1" s="164"/>
    </row>
    <row r="2" spans="1:4" ht="30" customHeight="1">
      <c r="A2" s="284" t="s">
        <v>1091</v>
      </c>
      <c r="B2" s="284"/>
      <c r="C2" s="284"/>
      <c r="D2" s="284"/>
    </row>
    <row r="3" spans="1:4" ht="30" customHeight="1">
      <c r="A3" s="165"/>
      <c r="B3" s="165"/>
      <c r="C3" s="166"/>
      <c r="D3" s="167" t="s">
        <v>1208</v>
      </c>
    </row>
    <row r="4" spans="1:4" ht="19.5" customHeight="1">
      <c r="A4" s="285" t="s">
        <v>1092</v>
      </c>
      <c r="B4" s="285"/>
      <c r="C4" s="285" t="s">
        <v>1093</v>
      </c>
      <c r="D4" s="285"/>
    </row>
    <row r="5" spans="1:4" ht="19.5" customHeight="1">
      <c r="A5" s="251" t="s">
        <v>1094</v>
      </c>
      <c r="B5" s="252" t="s">
        <v>832</v>
      </c>
      <c r="C5" s="251" t="s">
        <v>1094</v>
      </c>
      <c r="D5" s="252" t="s">
        <v>843</v>
      </c>
    </row>
    <row r="6" spans="1:4" ht="19.5" customHeight="1">
      <c r="A6" s="253" t="s">
        <v>1095</v>
      </c>
      <c r="B6" s="258">
        <f>SUM(B7:B8)</f>
        <v>20</v>
      </c>
      <c r="C6" s="262" t="s">
        <v>1081</v>
      </c>
      <c r="D6" s="224">
        <f>SUM(D7:D11)</f>
        <v>20</v>
      </c>
    </row>
    <row r="7" spans="1:4" ht="19.5" customHeight="1">
      <c r="A7" s="255" t="s">
        <v>1096</v>
      </c>
      <c r="B7" s="254"/>
      <c r="C7" s="263" t="s">
        <v>1065</v>
      </c>
      <c r="D7" s="239">
        <v>20</v>
      </c>
    </row>
    <row r="8" spans="1:4" ht="19.5" customHeight="1">
      <c r="A8" s="255" t="s">
        <v>1097</v>
      </c>
      <c r="B8" s="254">
        <v>20</v>
      </c>
      <c r="C8" s="264" t="s">
        <v>1066</v>
      </c>
      <c r="D8" s="241"/>
    </row>
    <row r="9" spans="1:4" ht="19.5" customHeight="1">
      <c r="A9" s="253" t="s">
        <v>1098</v>
      </c>
      <c r="B9" s="258">
        <f>SUM(B10:B13)</f>
        <v>0</v>
      </c>
      <c r="C9" s="265" t="s">
        <v>1067</v>
      </c>
      <c r="D9" s="234"/>
    </row>
    <row r="10" spans="1:4" ht="19.5" customHeight="1">
      <c r="A10" s="255" t="s">
        <v>1099</v>
      </c>
      <c r="B10" s="254"/>
      <c r="C10" s="265" t="s">
        <v>1068</v>
      </c>
      <c r="D10" s="234"/>
    </row>
    <row r="11" spans="1:4" ht="19.5" customHeight="1">
      <c r="A11" s="255" t="s">
        <v>1100</v>
      </c>
      <c r="B11" s="254"/>
      <c r="C11" s="265" t="s">
        <v>1069</v>
      </c>
      <c r="D11" s="234"/>
    </row>
    <row r="12" spans="1:4" ht="19.5" customHeight="1">
      <c r="A12" s="256" t="s">
        <v>1101</v>
      </c>
      <c r="B12" s="254"/>
      <c r="C12" s="262" t="s">
        <v>1080</v>
      </c>
      <c r="D12" s="224">
        <f>SUM(D13:D19)</f>
        <v>0</v>
      </c>
    </row>
    <row r="13" spans="1:4" ht="19.5" customHeight="1">
      <c r="A13" s="255" t="s">
        <v>1102</v>
      </c>
      <c r="B13" s="254"/>
      <c r="C13" s="263" t="s">
        <v>1070</v>
      </c>
      <c r="D13" s="239"/>
    </row>
    <row r="14" spans="1:4" ht="19.5" customHeight="1">
      <c r="A14" s="253" t="s">
        <v>1103</v>
      </c>
      <c r="B14" s="258">
        <f>SUM(B15:B18)</f>
        <v>0</v>
      </c>
      <c r="C14" s="263" t="s">
        <v>1071</v>
      </c>
      <c r="D14" s="239"/>
    </row>
    <row r="15" spans="1:4" ht="19.5" customHeight="1">
      <c r="A15" s="255" t="s">
        <v>1104</v>
      </c>
      <c r="B15" s="254"/>
      <c r="C15" s="263" t="s">
        <v>1072</v>
      </c>
      <c r="D15" s="239"/>
    </row>
    <row r="16" spans="1:4" ht="19.5" customHeight="1">
      <c r="A16" s="255" t="s">
        <v>1105</v>
      </c>
      <c r="B16" s="254"/>
      <c r="C16" s="263" t="s">
        <v>1073</v>
      </c>
      <c r="D16" s="239"/>
    </row>
    <row r="17" spans="1:4" ht="19.5" customHeight="1">
      <c r="A17" s="256" t="s">
        <v>1106</v>
      </c>
      <c r="B17" s="254"/>
      <c r="C17" s="263" t="s">
        <v>1074</v>
      </c>
      <c r="D17" s="239"/>
    </row>
    <row r="18" spans="1:4" ht="19.5" customHeight="1">
      <c r="A18" s="255" t="s">
        <v>1107</v>
      </c>
      <c r="B18" s="254"/>
      <c r="C18" s="263" t="s">
        <v>1075</v>
      </c>
      <c r="D18" s="239"/>
    </row>
    <row r="19" spans="1:4" ht="19.5" customHeight="1">
      <c r="A19" s="253" t="s">
        <v>1108</v>
      </c>
      <c r="B19" s="258">
        <f>SUM(B20:B22)</f>
        <v>0</v>
      </c>
      <c r="C19" s="263" t="s">
        <v>1076</v>
      </c>
      <c r="D19" s="239"/>
    </row>
    <row r="20" spans="1:4" ht="19.5" customHeight="1">
      <c r="A20" s="256" t="s">
        <v>1234</v>
      </c>
      <c r="B20" s="254"/>
      <c r="C20" s="262" t="s">
        <v>1082</v>
      </c>
      <c r="D20" s="224">
        <f>SUM(D21:D21)</f>
        <v>0</v>
      </c>
    </row>
    <row r="21" spans="1:4" ht="19.5" customHeight="1">
      <c r="A21" s="256" t="s">
        <v>1233</v>
      </c>
      <c r="B21" s="254"/>
      <c r="C21" s="263" t="s">
        <v>1077</v>
      </c>
      <c r="D21" s="239"/>
    </row>
    <row r="22" spans="1:4" ht="19.5" customHeight="1">
      <c r="A22" s="256" t="s">
        <v>1109</v>
      </c>
      <c r="B22" s="254"/>
      <c r="C22" s="262" t="s">
        <v>1083</v>
      </c>
      <c r="D22" s="224">
        <f>SUM(D23:D23)</f>
        <v>0</v>
      </c>
    </row>
    <row r="23" spans="1:4" ht="19.5" customHeight="1">
      <c r="A23" s="253" t="s">
        <v>1110</v>
      </c>
      <c r="B23" s="258">
        <f>SUM(B24)</f>
        <v>0</v>
      </c>
      <c r="C23" s="266" t="s">
        <v>1078</v>
      </c>
      <c r="D23" s="237"/>
    </row>
    <row r="24" spans="1:4" ht="19.5" customHeight="1">
      <c r="A24" s="255" t="s">
        <v>1111</v>
      </c>
      <c r="B24" s="254"/>
      <c r="C24" s="262" t="s">
        <v>1084</v>
      </c>
      <c r="D24" s="224">
        <f>SUM(D25:D25)</f>
        <v>0</v>
      </c>
    </row>
    <row r="25" spans="1:4" ht="19.5" customHeight="1">
      <c r="A25" s="257" t="s">
        <v>1114</v>
      </c>
      <c r="B25" s="259">
        <f>SUM(B6,B9,B14,B19,B23)</f>
        <v>20</v>
      </c>
      <c r="C25" s="263" t="s">
        <v>1079</v>
      </c>
      <c r="D25" s="239"/>
    </row>
    <row r="26" spans="1:4" ht="19.5" customHeight="1">
      <c r="A26" s="257" t="s">
        <v>1112</v>
      </c>
      <c r="B26" s="260"/>
      <c r="C26" s="262" t="s">
        <v>1085</v>
      </c>
      <c r="D26" s="224">
        <f>SUM(D6,D12,D20,D22,D24)</f>
        <v>20</v>
      </c>
    </row>
    <row r="27" spans="1:4" ht="19.5" customHeight="1">
      <c r="A27" s="19" t="s">
        <v>1113</v>
      </c>
      <c r="B27" s="260"/>
      <c r="C27" s="262" t="s">
        <v>1086</v>
      </c>
      <c r="D27" s="224">
        <f>SUM(D28:D28)</f>
        <v>0</v>
      </c>
    </row>
    <row r="28" spans="1:4" ht="19.5" customHeight="1">
      <c r="A28" s="19"/>
      <c r="B28" s="260"/>
      <c r="C28" s="263" t="s">
        <v>1087</v>
      </c>
      <c r="D28" s="239"/>
    </row>
    <row r="29" spans="1:4" ht="19.5" customHeight="1">
      <c r="A29" s="19"/>
      <c r="B29" s="260"/>
      <c r="C29" s="262" t="s">
        <v>1088</v>
      </c>
      <c r="D29" s="224"/>
    </row>
    <row r="30" spans="1:4" ht="19.5" customHeight="1">
      <c r="A30" s="257" t="s">
        <v>1115</v>
      </c>
      <c r="B30" s="261">
        <f>SUM(B25,B26,B27)</f>
        <v>20</v>
      </c>
      <c r="C30" s="267" t="s">
        <v>1116</v>
      </c>
      <c r="D30" s="224">
        <f>SUM(D26,D27,D29)</f>
        <v>20</v>
      </c>
    </row>
  </sheetData>
  <sheetProtection/>
  <mergeCells count="3">
    <mergeCell ref="A2:D2"/>
    <mergeCell ref="A4:B4"/>
    <mergeCell ref="C4:D4"/>
  </mergeCells>
  <printOptions horizontalCentered="1" verticalCentered="1"/>
  <pageMargins left="0.5511811023622047" right="0.35433070866141736" top="0.7874015748031497" bottom="0.5905511811023623" header="0.5118110236220472" footer="0.5118110236220472"/>
  <pageSetup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6">
      <selection activeCell="D29" sqref="D29"/>
    </sheetView>
  </sheetViews>
  <sheetFormatPr defaultColWidth="9.00390625" defaultRowHeight="14.25"/>
  <cols>
    <col min="1" max="1" width="40.375" style="0" customWidth="1"/>
    <col min="2" max="2" width="12.50390625" style="0" customWidth="1"/>
    <col min="3" max="3" width="13.125" style="0" customWidth="1"/>
    <col min="5" max="5" width="10.25390625" style="0" customWidth="1"/>
    <col min="6" max="6" width="11.625" style="0" customWidth="1"/>
  </cols>
  <sheetData>
    <row r="1" spans="1:6" ht="14.25">
      <c r="A1" s="39" t="s">
        <v>952</v>
      </c>
      <c r="B1" s="39"/>
      <c r="C1" s="66"/>
      <c r="D1" s="66"/>
      <c r="E1" s="67"/>
      <c r="F1" s="67"/>
    </row>
    <row r="2" spans="1:6" ht="25.5">
      <c r="A2" s="286" t="s">
        <v>1117</v>
      </c>
      <c r="B2" s="286"/>
      <c r="C2" s="286"/>
      <c r="D2" s="286"/>
      <c r="E2" s="286"/>
      <c r="F2" s="286"/>
    </row>
    <row r="3" spans="1:6" ht="24.75" customHeight="1">
      <c r="A3" s="132"/>
      <c r="B3" s="132"/>
      <c r="C3" s="132"/>
      <c r="D3" s="132"/>
      <c r="E3" s="287" t="s">
        <v>828</v>
      </c>
      <c r="F3" s="287"/>
    </row>
    <row r="4" spans="1:6" ht="37.5" customHeight="1">
      <c r="A4" s="133" t="s">
        <v>925</v>
      </c>
      <c r="B4" s="133" t="s">
        <v>830</v>
      </c>
      <c r="C4" s="134" t="s">
        <v>831</v>
      </c>
      <c r="D4" s="134" t="s">
        <v>832</v>
      </c>
      <c r="E4" s="135" t="s">
        <v>753</v>
      </c>
      <c r="F4" s="135" t="s">
        <v>754</v>
      </c>
    </row>
    <row r="5" spans="1:6" ht="25.5" customHeight="1">
      <c r="A5" s="136" t="s">
        <v>755</v>
      </c>
      <c r="B5" s="145">
        <f>SUM(B6:B8)</f>
        <v>0</v>
      </c>
      <c r="C5" s="145">
        <f>SUM(C6:C8)</f>
        <v>0</v>
      </c>
      <c r="D5" s="145">
        <f>SUM(D6:D8)</f>
        <v>0</v>
      </c>
      <c r="E5" s="18"/>
      <c r="F5" s="138"/>
    </row>
    <row r="6" spans="1:6" ht="25.5" customHeight="1">
      <c r="A6" s="139" t="s">
        <v>756</v>
      </c>
      <c r="B6" s="140"/>
      <c r="C6" s="140"/>
      <c r="D6" s="140"/>
      <c r="E6" s="18"/>
      <c r="F6" s="138"/>
    </row>
    <row r="7" spans="1:6" ht="25.5" customHeight="1">
      <c r="A7" s="139" t="s">
        <v>757</v>
      </c>
      <c r="B7" s="140"/>
      <c r="C7" s="140"/>
      <c r="D7" s="140"/>
      <c r="E7" s="18"/>
      <c r="F7" s="138"/>
    </row>
    <row r="8" spans="1:6" ht="25.5" customHeight="1">
      <c r="A8" s="139" t="s">
        <v>758</v>
      </c>
      <c r="B8" s="140"/>
      <c r="C8" s="140"/>
      <c r="D8" s="140"/>
      <c r="E8" s="18"/>
      <c r="F8" s="138"/>
    </row>
    <row r="9" spans="1:6" ht="25.5" customHeight="1">
      <c r="A9" s="136" t="s">
        <v>759</v>
      </c>
      <c r="B9" s="145">
        <f>SUM(B10:B12)</f>
        <v>0</v>
      </c>
      <c r="C9" s="145">
        <f>SUM(C10:C12)</f>
        <v>0</v>
      </c>
      <c r="D9" s="145">
        <f>SUM(D10:D12)</f>
        <v>0</v>
      </c>
      <c r="E9" s="18"/>
      <c r="F9" s="138"/>
    </row>
    <row r="10" spans="1:6" ht="25.5" customHeight="1">
      <c r="A10" s="139" t="s">
        <v>756</v>
      </c>
      <c r="B10" s="140"/>
      <c r="C10" s="140"/>
      <c r="D10" s="140"/>
      <c r="E10" s="18"/>
      <c r="F10" s="138"/>
    </row>
    <row r="11" spans="1:6" ht="25.5" customHeight="1">
      <c r="A11" s="139" t="s">
        <v>757</v>
      </c>
      <c r="B11" s="140"/>
      <c r="C11" s="140"/>
      <c r="D11" s="140"/>
      <c r="E11" s="18"/>
      <c r="F11" s="138"/>
    </row>
    <row r="12" spans="1:6" ht="25.5" customHeight="1">
      <c r="A12" s="139" t="s">
        <v>758</v>
      </c>
      <c r="B12" s="140"/>
      <c r="C12" s="140"/>
      <c r="D12" s="140"/>
      <c r="E12" s="18"/>
      <c r="F12" s="138"/>
    </row>
    <row r="13" spans="1:6" ht="25.5" customHeight="1">
      <c r="A13" s="136" t="s">
        <v>760</v>
      </c>
      <c r="B13" s="145">
        <f>SUM(B14:B16)</f>
        <v>0</v>
      </c>
      <c r="C13" s="145">
        <f>SUM(C14:C16)</f>
        <v>0</v>
      </c>
      <c r="D13" s="145">
        <f>SUM(D14:D16)</f>
        <v>0</v>
      </c>
      <c r="E13" s="18"/>
      <c r="F13" s="138"/>
    </row>
    <row r="14" spans="1:6" ht="25.5" customHeight="1">
      <c r="A14" s="139" t="s">
        <v>761</v>
      </c>
      <c r="B14" s="140"/>
      <c r="C14" s="140"/>
      <c r="D14" s="140"/>
      <c r="E14" s="18"/>
      <c r="F14" s="138"/>
    </row>
    <row r="15" spans="1:6" ht="25.5" customHeight="1">
      <c r="A15" s="139" t="s">
        <v>762</v>
      </c>
      <c r="B15" s="140"/>
      <c r="C15" s="140"/>
      <c r="D15" s="140"/>
      <c r="E15" s="18"/>
      <c r="F15" s="138"/>
    </row>
    <row r="16" spans="1:6" ht="25.5" customHeight="1">
      <c r="A16" s="139" t="s">
        <v>763</v>
      </c>
      <c r="B16" s="140"/>
      <c r="C16" s="140"/>
      <c r="D16" s="140"/>
      <c r="E16" s="18"/>
      <c r="F16" s="138"/>
    </row>
    <row r="17" spans="1:6" ht="25.5" customHeight="1">
      <c r="A17" s="136" t="s">
        <v>764</v>
      </c>
      <c r="B17" s="145">
        <f>SUM(B18:B20)</f>
        <v>0</v>
      </c>
      <c r="C17" s="145">
        <f>SUM(C18:C20)</f>
        <v>0</v>
      </c>
      <c r="D17" s="145">
        <f>SUM(D18:D20)</f>
        <v>0</v>
      </c>
      <c r="E17" s="18"/>
      <c r="F17" s="138"/>
    </row>
    <row r="18" spans="1:6" ht="25.5" customHeight="1">
      <c r="A18" s="139" t="s">
        <v>765</v>
      </c>
      <c r="B18" s="140"/>
      <c r="C18" s="140"/>
      <c r="D18" s="140"/>
      <c r="E18" s="18"/>
      <c r="F18" s="138"/>
    </row>
    <row r="19" spans="1:6" ht="25.5" customHeight="1">
      <c r="A19" s="139" t="s">
        <v>766</v>
      </c>
      <c r="B19" s="140"/>
      <c r="C19" s="140"/>
      <c r="D19" s="140"/>
      <c r="E19" s="18"/>
      <c r="F19" s="138"/>
    </row>
    <row r="20" spans="1:6" ht="25.5" customHeight="1">
      <c r="A20" s="139" t="s">
        <v>767</v>
      </c>
      <c r="B20" s="140"/>
      <c r="C20" s="140"/>
      <c r="D20" s="140"/>
      <c r="E20" s="18"/>
      <c r="F20" s="138"/>
    </row>
    <row r="21" spans="1:6" ht="25.5" customHeight="1">
      <c r="A21" s="136" t="s">
        <v>768</v>
      </c>
      <c r="B21" s="145">
        <f>SUM(B22:B24)</f>
        <v>0</v>
      </c>
      <c r="C21" s="145">
        <f>SUM(C22:C24)</f>
        <v>0</v>
      </c>
      <c r="D21" s="145">
        <f>SUM(D22:D24)</f>
        <v>0</v>
      </c>
      <c r="E21" s="18"/>
      <c r="F21" s="138"/>
    </row>
    <row r="22" spans="1:6" ht="25.5" customHeight="1">
      <c r="A22" s="139" t="s">
        <v>769</v>
      </c>
      <c r="B22" s="140"/>
      <c r="C22" s="140"/>
      <c r="D22" s="140"/>
      <c r="E22" s="18"/>
      <c r="F22" s="138"/>
    </row>
    <row r="23" spans="1:6" ht="25.5" customHeight="1">
      <c r="A23" s="139" t="s">
        <v>770</v>
      </c>
      <c r="B23" s="140"/>
      <c r="C23" s="140"/>
      <c r="D23" s="140"/>
      <c r="E23" s="18"/>
      <c r="F23" s="138"/>
    </row>
    <row r="24" spans="1:6" ht="25.5" customHeight="1">
      <c r="A24" s="139" t="s">
        <v>771</v>
      </c>
      <c r="B24" s="140"/>
      <c r="C24" s="140"/>
      <c r="D24" s="140"/>
      <c r="E24" s="18"/>
      <c r="F24" s="138"/>
    </row>
    <row r="25" spans="1:6" ht="25.5" customHeight="1">
      <c r="A25" s="136" t="s">
        <v>772</v>
      </c>
      <c r="B25" s="145">
        <f>SUM(B26:B28)</f>
        <v>0</v>
      </c>
      <c r="C25" s="145">
        <f>SUM(C26:C28)</f>
        <v>0</v>
      </c>
      <c r="D25" s="145">
        <f>SUM(D26:D28)</f>
        <v>0</v>
      </c>
      <c r="E25" s="18"/>
      <c r="F25" s="138"/>
    </row>
    <row r="26" spans="1:6" ht="25.5" customHeight="1">
      <c r="A26" s="139" t="s">
        <v>773</v>
      </c>
      <c r="B26" s="140"/>
      <c r="C26" s="140"/>
      <c r="D26" s="140"/>
      <c r="E26" s="18"/>
      <c r="F26" s="138"/>
    </row>
    <row r="27" spans="1:6" ht="25.5" customHeight="1">
      <c r="A27" s="139" t="s">
        <v>774</v>
      </c>
      <c r="B27" s="140"/>
      <c r="C27" s="140"/>
      <c r="D27" s="140"/>
      <c r="E27" s="18"/>
      <c r="F27" s="138"/>
    </row>
    <row r="28" spans="1:6" ht="25.5" customHeight="1">
      <c r="A28" s="139" t="s">
        <v>775</v>
      </c>
      <c r="B28" s="140"/>
      <c r="C28" s="140"/>
      <c r="D28" s="140"/>
      <c r="E28" s="18"/>
      <c r="F28" s="138"/>
    </row>
    <row r="29" spans="1:6" ht="25.5" customHeight="1">
      <c r="A29" s="136" t="s">
        <v>776</v>
      </c>
      <c r="B29" s="137"/>
      <c r="C29" s="134"/>
      <c r="D29" s="134"/>
      <c r="E29" s="18"/>
      <c r="F29" s="138"/>
    </row>
    <row r="30" spans="1:6" ht="25.5" customHeight="1">
      <c r="A30" s="136" t="s">
        <v>777</v>
      </c>
      <c r="B30" s="134">
        <v>923</v>
      </c>
      <c r="C30" s="134">
        <v>923</v>
      </c>
      <c r="D30" s="134">
        <v>752</v>
      </c>
      <c r="E30" s="18">
        <f>D30/B30*100</f>
        <v>81.47345612134345</v>
      </c>
      <c r="F30" s="138"/>
    </row>
    <row r="31" spans="1:6" ht="25.5" customHeight="1">
      <c r="A31" s="134" t="s">
        <v>778</v>
      </c>
      <c r="B31" s="145">
        <f>SUM(B5,B9,B13,B17,B21,B25,B29,B30)</f>
        <v>923</v>
      </c>
      <c r="C31" s="145">
        <f>SUM(C5,C9,C13,C17,C21,C25,C29,C30)</f>
        <v>923</v>
      </c>
      <c r="D31" s="145">
        <f>SUM(D5,D9,D13,D17,D21,D25,D29,D30)</f>
        <v>752</v>
      </c>
      <c r="E31" s="18">
        <f>D31/B31*100</f>
        <v>81.47345612134345</v>
      </c>
      <c r="F31" s="138"/>
    </row>
  </sheetData>
  <sheetProtection/>
  <mergeCells count="2">
    <mergeCell ref="A2:F2"/>
    <mergeCell ref="E3:F3"/>
  </mergeCells>
  <printOptions horizontalCentered="1" vertic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30" sqref="B30:C30"/>
    </sheetView>
  </sheetViews>
  <sheetFormatPr defaultColWidth="9.00390625" defaultRowHeight="14.25"/>
  <cols>
    <col min="1" max="1" width="39.50390625" style="0" customWidth="1"/>
    <col min="2" max="2" width="10.875" style="0" customWidth="1"/>
    <col min="3" max="3" width="12.375" style="0" customWidth="1"/>
    <col min="4" max="4" width="10.50390625" style="0" customWidth="1"/>
    <col min="5" max="5" width="10.125" style="0" customWidth="1"/>
    <col min="6" max="6" width="12.00390625" style="0" customWidth="1"/>
  </cols>
  <sheetData>
    <row r="1" spans="1:6" ht="28.5" customHeight="1">
      <c r="A1" s="39" t="s">
        <v>1209</v>
      </c>
      <c r="B1" s="39"/>
      <c r="C1" s="66"/>
      <c r="D1" s="66"/>
      <c r="E1" s="67"/>
      <c r="F1" s="67"/>
    </row>
    <row r="2" spans="1:6" ht="25.5">
      <c r="A2" s="286" t="s">
        <v>1118</v>
      </c>
      <c r="B2" s="286"/>
      <c r="C2" s="286"/>
      <c r="D2" s="286"/>
      <c r="E2" s="286"/>
      <c r="F2" s="286"/>
    </row>
    <row r="3" spans="1:6" ht="24.75" customHeight="1">
      <c r="A3" s="132"/>
      <c r="B3" s="132"/>
      <c r="C3" s="132"/>
      <c r="D3" s="132"/>
      <c r="E3" s="287" t="s">
        <v>828</v>
      </c>
      <c r="F3" s="287"/>
    </row>
    <row r="4" spans="1:6" ht="36.75" customHeight="1">
      <c r="A4" s="133" t="s">
        <v>925</v>
      </c>
      <c r="B4" s="133" t="s">
        <v>830</v>
      </c>
      <c r="C4" s="134" t="s">
        <v>1201</v>
      </c>
      <c r="D4" s="134" t="s">
        <v>832</v>
      </c>
      <c r="E4" s="135" t="s">
        <v>1210</v>
      </c>
      <c r="F4" s="135" t="s">
        <v>754</v>
      </c>
    </row>
    <row r="5" spans="1:6" ht="24.75" customHeight="1">
      <c r="A5" s="136" t="s">
        <v>779</v>
      </c>
      <c r="B5" s="145">
        <f>SUM(B6:B9)</f>
        <v>0</v>
      </c>
      <c r="C5" s="145">
        <f>SUM(C6:C9)</f>
        <v>0</v>
      </c>
      <c r="D5" s="145">
        <f>SUM(D6:D9)</f>
        <v>0</v>
      </c>
      <c r="E5" s="18"/>
      <c r="F5" s="138"/>
    </row>
    <row r="6" spans="1:6" ht="24.75" customHeight="1">
      <c r="A6" s="139" t="s">
        <v>780</v>
      </c>
      <c r="B6" s="140"/>
      <c r="C6" s="140"/>
      <c r="D6" s="141"/>
      <c r="E6" s="18"/>
      <c r="F6" s="138"/>
    </row>
    <row r="7" spans="1:6" ht="24.75" customHeight="1">
      <c r="A7" s="139" t="s">
        <v>781</v>
      </c>
      <c r="B7" s="140"/>
      <c r="C7" s="140"/>
      <c r="D7" s="141"/>
      <c r="E7" s="18"/>
      <c r="F7" s="138"/>
    </row>
    <row r="8" spans="1:6" ht="24.75" customHeight="1">
      <c r="A8" s="139" t="s">
        <v>782</v>
      </c>
      <c r="B8" s="140"/>
      <c r="C8" s="140"/>
      <c r="D8" s="141"/>
      <c r="E8" s="18"/>
      <c r="F8" s="138"/>
    </row>
    <row r="9" spans="1:6" ht="24.75" customHeight="1">
      <c r="A9" s="139" t="s">
        <v>783</v>
      </c>
      <c r="B9" s="140"/>
      <c r="C9" s="140"/>
      <c r="D9" s="141"/>
      <c r="E9" s="18"/>
      <c r="F9" s="138"/>
    </row>
    <row r="10" spans="1:6" ht="24.75" customHeight="1">
      <c r="A10" s="136" t="s">
        <v>784</v>
      </c>
      <c r="B10" s="145">
        <f>SUM(B11:B12)</f>
        <v>0</v>
      </c>
      <c r="C10" s="145">
        <f>SUM(C11:C12)</f>
        <v>0</v>
      </c>
      <c r="D10" s="145">
        <f>SUM(D11:D12)</f>
        <v>0</v>
      </c>
      <c r="E10" s="18"/>
      <c r="F10" s="138"/>
    </row>
    <row r="11" spans="1:6" ht="24.75" customHeight="1">
      <c r="A11" s="139" t="s">
        <v>780</v>
      </c>
      <c r="B11" s="140"/>
      <c r="C11" s="140"/>
      <c r="D11" s="141"/>
      <c r="E11" s="18"/>
      <c r="F11" s="138"/>
    </row>
    <row r="12" spans="1:6" ht="24.75" customHeight="1">
      <c r="A12" s="139" t="s">
        <v>783</v>
      </c>
      <c r="B12" s="140"/>
      <c r="C12" s="140"/>
      <c r="D12" s="141"/>
      <c r="E12" s="18"/>
      <c r="F12" s="138"/>
    </row>
    <row r="13" spans="1:6" ht="24.75" customHeight="1">
      <c r="A13" s="136" t="s">
        <v>785</v>
      </c>
      <c r="B13" s="145">
        <f>SUM(B14:B18)</f>
        <v>0</v>
      </c>
      <c r="C13" s="145">
        <f>SUM(C14:C18)</f>
        <v>0</v>
      </c>
      <c r="D13" s="145">
        <f>SUM(D14:D18)</f>
        <v>0</v>
      </c>
      <c r="E13" s="18"/>
      <c r="F13" s="138"/>
    </row>
    <row r="14" spans="1:6" ht="24.75" customHeight="1">
      <c r="A14" s="139" t="s">
        <v>786</v>
      </c>
      <c r="B14" s="140"/>
      <c r="C14" s="140"/>
      <c r="D14" s="141"/>
      <c r="E14" s="18"/>
      <c r="F14" s="138"/>
    </row>
    <row r="15" spans="1:6" ht="24.75" customHeight="1">
      <c r="A15" s="139" t="s">
        <v>787</v>
      </c>
      <c r="B15" s="140"/>
      <c r="C15" s="140"/>
      <c r="D15" s="141"/>
      <c r="E15" s="18"/>
      <c r="F15" s="138"/>
    </row>
    <row r="16" spans="1:6" ht="24.75" customHeight="1">
      <c r="A16" s="139" t="s">
        <v>782</v>
      </c>
      <c r="B16" s="140"/>
      <c r="C16" s="140"/>
      <c r="D16" s="141"/>
      <c r="E16" s="18"/>
      <c r="F16" s="138"/>
    </row>
    <row r="17" spans="1:6" ht="24.75" customHeight="1">
      <c r="A17" s="139" t="s">
        <v>788</v>
      </c>
      <c r="B17" s="140"/>
      <c r="C17" s="140"/>
      <c r="D17" s="141"/>
      <c r="E17" s="18"/>
      <c r="F17" s="138"/>
    </row>
    <row r="18" spans="1:6" ht="24.75" customHeight="1">
      <c r="A18" s="139" t="s">
        <v>789</v>
      </c>
      <c r="B18" s="140"/>
      <c r="C18" s="140"/>
      <c r="D18" s="141"/>
      <c r="E18" s="18"/>
      <c r="F18" s="138"/>
    </row>
    <row r="19" spans="1:6" ht="24.75" customHeight="1">
      <c r="A19" s="136" t="s">
        <v>790</v>
      </c>
      <c r="B19" s="145">
        <f>SUM(B20:B22)</f>
        <v>0</v>
      </c>
      <c r="C19" s="145">
        <f>SUM(C20:C22)</f>
        <v>0</v>
      </c>
      <c r="D19" s="145">
        <f>SUM(D20:D22)</f>
        <v>0</v>
      </c>
      <c r="E19" s="18"/>
      <c r="F19" s="138"/>
    </row>
    <row r="20" spans="1:6" ht="24.75" customHeight="1">
      <c r="A20" s="139" t="s">
        <v>791</v>
      </c>
      <c r="B20" s="140"/>
      <c r="C20" s="140"/>
      <c r="D20" s="141"/>
      <c r="E20" s="18"/>
      <c r="F20" s="138"/>
    </row>
    <row r="21" spans="1:6" ht="24.75" customHeight="1">
      <c r="A21" s="139" t="s">
        <v>792</v>
      </c>
      <c r="B21" s="140"/>
      <c r="C21" s="140"/>
      <c r="D21" s="141"/>
      <c r="E21" s="18"/>
      <c r="F21" s="138"/>
    </row>
    <row r="22" spans="1:6" ht="24.75" customHeight="1">
      <c r="A22" s="139" t="s">
        <v>793</v>
      </c>
      <c r="B22" s="140"/>
      <c r="C22" s="140"/>
      <c r="D22" s="141"/>
      <c r="E22" s="18"/>
      <c r="F22" s="138"/>
    </row>
    <row r="23" spans="1:6" ht="24.75" customHeight="1">
      <c r="A23" s="136" t="s">
        <v>794</v>
      </c>
      <c r="B23" s="145">
        <f>SUM(B24:B25)</f>
        <v>0</v>
      </c>
      <c r="C23" s="145">
        <f>SUM(C24:C25)</f>
        <v>0</v>
      </c>
      <c r="D23" s="145">
        <f>SUM(D24:D25)</f>
        <v>0</v>
      </c>
      <c r="E23" s="18"/>
      <c r="F23" s="138"/>
    </row>
    <row r="24" spans="1:6" ht="24.75" customHeight="1">
      <c r="A24" s="139" t="s">
        <v>795</v>
      </c>
      <c r="B24" s="140"/>
      <c r="C24" s="140"/>
      <c r="D24" s="141"/>
      <c r="E24" s="18"/>
      <c r="F24" s="138"/>
    </row>
    <row r="25" spans="1:6" ht="24.75" customHeight="1">
      <c r="A25" s="139" t="s">
        <v>796</v>
      </c>
      <c r="B25" s="140"/>
      <c r="C25" s="140"/>
      <c r="D25" s="141"/>
      <c r="E25" s="18"/>
      <c r="F25" s="138"/>
    </row>
    <row r="26" spans="1:6" ht="24.75" customHeight="1">
      <c r="A26" s="136" t="s">
        <v>797</v>
      </c>
      <c r="B26" s="145">
        <f>SUM(B27:B28)</f>
        <v>0</v>
      </c>
      <c r="C26" s="145">
        <f>SUM(C27:C28)</f>
        <v>0</v>
      </c>
      <c r="D26" s="145">
        <f>SUM(D27:D28)</f>
        <v>0</v>
      </c>
      <c r="E26" s="18"/>
      <c r="F26" s="138"/>
    </row>
    <row r="27" spans="1:6" ht="24.75" customHeight="1">
      <c r="A27" s="139" t="s">
        <v>798</v>
      </c>
      <c r="B27" s="140"/>
      <c r="C27" s="140"/>
      <c r="D27" s="141"/>
      <c r="E27" s="18"/>
      <c r="F27" s="138"/>
    </row>
    <row r="28" spans="1:6" ht="24.75" customHeight="1">
      <c r="A28" s="139" t="s">
        <v>799</v>
      </c>
      <c r="B28" s="140"/>
      <c r="C28" s="140"/>
      <c r="D28" s="141"/>
      <c r="E28" s="18"/>
      <c r="F28" s="138"/>
    </row>
    <row r="29" spans="1:6" ht="24.75" customHeight="1">
      <c r="A29" s="136" t="s">
        <v>800</v>
      </c>
      <c r="B29" s="137"/>
      <c r="C29" s="137"/>
      <c r="D29" s="137"/>
      <c r="E29" s="18"/>
      <c r="F29" s="138"/>
    </row>
    <row r="30" spans="1:6" ht="24.75" customHeight="1">
      <c r="A30" s="136" t="s">
        <v>801</v>
      </c>
      <c r="B30" s="134">
        <v>711</v>
      </c>
      <c r="C30" s="134">
        <v>711</v>
      </c>
      <c r="D30" s="134">
        <v>753</v>
      </c>
      <c r="E30" s="18">
        <f>D30/C30*100</f>
        <v>105.90717299578058</v>
      </c>
      <c r="F30" s="138"/>
    </row>
    <row r="31" spans="1:6" ht="24.75" customHeight="1">
      <c r="A31" s="134" t="s">
        <v>802</v>
      </c>
      <c r="B31" s="145">
        <f>SUM(B5,B10,B13,B19,B23,B26,B29,B30)</f>
        <v>711</v>
      </c>
      <c r="C31" s="145">
        <f>SUM(C5,C10,C13,C19,C23,C26,C29,C30)</f>
        <v>711</v>
      </c>
      <c r="D31" s="145">
        <f>SUM(D5,D10,D13,D19,D23,D26,D29,D30)</f>
        <v>753</v>
      </c>
      <c r="E31" s="18">
        <f>D31/C31*100</f>
        <v>105.90717299578058</v>
      </c>
      <c r="F31" s="138"/>
    </row>
  </sheetData>
  <sheetProtection/>
  <mergeCells count="2">
    <mergeCell ref="A2:F2"/>
    <mergeCell ref="E3:F3"/>
  </mergeCells>
  <printOptions horizontalCentered="1" verticalCentered="1"/>
  <pageMargins left="0.5511811023622047" right="0.15748031496062992" top="0.5905511811023623" bottom="0.3937007874015748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43.125" style="0" customWidth="1"/>
    <col min="2" max="2" width="28.75390625" style="0" customWidth="1"/>
  </cols>
  <sheetData>
    <row r="1" spans="1:2" ht="21.75" customHeight="1">
      <c r="A1" s="176" t="s">
        <v>955</v>
      </c>
      <c r="B1" s="169"/>
    </row>
    <row r="2" spans="1:2" ht="21.75" customHeight="1">
      <c r="A2" s="288" t="s">
        <v>1122</v>
      </c>
      <c r="B2" s="288"/>
    </row>
    <row r="3" spans="1:2" ht="21.75" customHeight="1">
      <c r="A3" s="170"/>
      <c r="B3" s="171" t="s">
        <v>828</v>
      </c>
    </row>
    <row r="4" spans="1:2" ht="14.25">
      <c r="A4" s="172" t="s">
        <v>1119</v>
      </c>
      <c r="B4" s="172" t="s">
        <v>353</v>
      </c>
    </row>
    <row r="5" spans="1:2" ht="14.25">
      <c r="A5" s="173" t="s">
        <v>1120</v>
      </c>
      <c r="B5" s="175">
        <f>B7+B10+B13+B16+B19+B22+B25</f>
        <v>-1</v>
      </c>
    </row>
    <row r="6" spans="1:2" ht="14.25">
      <c r="A6" s="173" t="s">
        <v>1121</v>
      </c>
      <c r="B6" s="175">
        <f>B8+B11+B14+B17+B20+B23+B26</f>
        <v>1809</v>
      </c>
    </row>
    <row r="7" spans="1:2" ht="14.25">
      <c r="A7" s="174" t="s">
        <v>1223</v>
      </c>
      <c r="B7" s="177"/>
    </row>
    <row r="8" spans="1:2" ht="14.25">
      <c r="A8" s="174" t="s">
        <v>1224</v>
      </c>
      <c r="B8" s="177"/>
    </row>
    <row r="9" spans="1:2" ht="14.25">
      <c r="A9" s="178"/>
      <c r="B9" s="177"/>
    </row>
    <row r="10" spans="1:2" ht="14.25">
      <c r="A10" s="178" t="s">
        <v>1211</v>
      </c>
      <c r="B10" s="177"/>
    </row>
    <row r="11" spans="1:2" ht="14.25">
      <c r="A11" s="178" t="s">
        <v>1212</v>
      </c>
      <c r="B11" s="177"/>
    </row>
    <row r="12" spans="1:2" ht="14.25">
      <c r="A12" s="178"/>
      <c r="B12" s="177"/>
    </row>
    <row r="13" spans="1:2" ht="14.25">
      <c r="A13" s="178" t="s">
        <v>1213</v>
      </c>
      <c r="B13" s="177"/>
    </row>
    <row r="14" spans="1:2" ht="14.25">
      <c r="A14" s="178" t="s">
        <v>1214</v>
      </c>
      <c r="B14" s="177"/>
    </row>
    <row r="15" spans="1:2" ht="14.25">
      <c r="A15" s="178"/>
      <c r="B15" s="177"/>
    </row>
    <row r="16" spans="1:2" ht="14.25">
      <c r="A16" s="178" t="s">
        <v>1215</v>
      </c>
      <c r="B16" s="177"/>
    </row>
    <row r="17" spans="1:2" ht="14.25">
      <c r="A17" s="178" t="s">
        <v>1216</v>
      </c>
      <c r="B17" s="177"/>
    </row>
    <row r="18" spans="1:2" ht="14.25">
      <c r="A18" s="178"/>
      <c r="B18" s="177"/>
    </row>
    <row r="19" spans="1:2" ht="14.25">
      <c r="A19" s="179" t="s">
        <v>1217</v>
      </c>
      <c r="B19" s="177"/>
    </row>
    <row r="20" spans="1:2" ht="14.25">
      <c r="A20" s="179" t="s">
        <v>1218</v>
      </c>
      <c r="B20" s="177"/>
    </row>
    <row r="21" spans="1:2" ht="14.25">
      <c r="A21" s="179"/>
      <c r="B21" s="177"/>
    </row>
    <row r="22" spans="1:2" ht="14.25">
      <c r="A22" s="179" t="s">
        <v>1219</v>
      </c>
      <c r="B22" s="177"/>
    </row>
    <row r="23" spans="1:2" ht="14.25">
      <c r="A23" s="178" t="s">
        <v>1220</v>
      </c>
      <c r="B23" s="177"/>
    </row>
    <row r="24" spans="1:2" ht="14.25">
      <c r="A24" s="178"/>
      <c r="B24" s="177"/>
    </row>
    <row r="25" spans="1:2" ht="14.25">
      <c r="A25" s="179" t="s">
        <v>1221</v>
      </c>
      <c r="B25" s="177">
        <v>-1</v>
      </c>
    </row>
    <row r="26" spans="1:2" ht="14.25">
      <c r="A26" s="178" t="s">
        <v>1222</v>
      </c>
      <c r="B26" s="177">
        <v>1809</v>
      </c>
    </row>
  </sheetData>
  <sheetProtection/>
  <mergeCells count="1">
    <mergeCell ref="A2:B2"/>
  </mergeCells>
  <printOptions horizontalCentered="1" vertic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27" sqref="B27"/>
    </sheetView>
  </sheetViews>
  <sheetFormatPr defaultColWidth="9.00390625" defaultRowHeight="14.25"/>
  <cols>
    <col min="1" max="1" width="37.50390625" style="0" customWidth="1"/>
    <col min="2" max="3" width="14.375" style="0" customWidth="1"/>
    <col min="4" max="4" width="12.625" style="0" customWidth="1"/>
    <col min="5" max="5" width="15.875" style="0" customWidth="1"/>
  </cols>
  <sheetData>
    <row r="1" spans="1:5" ht="14.25">
      <c r="A1" s="16" t="s">
        <v>833</v>
      </c>
      <c r="B1" s="17"/>
      <c r="C1" s="17"/>
      <c r="D1" s="5"/>
      <c r="E1" s="5"/>
    </row>
    <row r="2" spans="1:5" ht="22.5">
      <c r="A2" s="268" t="s">
        <v>182</v>
      </c>
      <c r="B2" s="268"/>
      <c r="C2" s="268"/>
      <c r="D2" s="268"/>
      <c r="E2" s="268"/>
    </row>
    <row r="3" spans="1:5" ht="21.75" customHeight="1">
      <c r="A3" s="4"/>
      <c r="B3" s="4"/>
      <c r="C3" s="4"/>
      <c r="D3" s="3"/>
      <c r="E3" s="5" t="s">
        <v>828</v>
      </c>
    </row>
    <row r="4" spans="1:5" ht="25.5" customHeight="1">
      <c r="A4" s="6" t="s">
        <v>829</v>
      </c>
      <c r="B4" s="6" t="s">
        <v>830</v>
      </c>
      <c r="C4" s="6" t="s">
        <v>1134</v>
      </c>
      <c r="D4" s="6" t="s">
        <v>832</v>
      </c>
      <c r="E4" s="7" t="s">
        <v>1433</v>
      </c>
    </row>
    <row r="5" spans="1:5" ht="25.5" customHeight="1">
      <c r="A5" s="8" t="s">
        <v>835</v>
      </c>
      <c r="B5" s="15">
        <f>SUM(B6:B25)</f>
        <v>12821</v>
      </c>
      <c r="C5" s="15">
        <f>SUM(C6:C25)</f>
        <v>12821</v>
      </c>
      <c r="D5" s="15">
        <f>SUM(D6:D25)</f>
        <v>13645</v>
      </c>
      <c r="E5" s="18">
        <f>D5/B5*100</f>
        <v>106.42695577568053</v>
      </c>
    </row>
    <row r="6" spans="1:5" ht="25.5" customHeight="1">
      <c r="A6" s="9" t="s">
        <v>836</v>
      </c>
      <c r="B6" s="10">
        <v>8726</v>
      </c>
      <c r="C6" s="10">
        <v>8726</v>
      </c>
      <c r="D6" s="11">
        <v>8599</v>
      </c>
      <c r="E6" s="18">
        <f>D6/B6*100</f>
        <v>98.54457941783177</v>
      </c>
    </row>
    <row r="7" spans="1:5" ht="25.5" customHeight="1">
      <c r="A7" s="9" t="s">
        <v>804</v>
      </c>
      <c r="B7" s="10"/>
      <c r="C7" s="10"/>
      <c r="D7" s="11"/>
      <c r="E7" s="18"/>
    </row>
    <row r="8" spans="1:5" ht="25.5" customHeight="1">
      <c r="A8" s="9" t="s">
        <v>805</v>
      </c>
      <c r="B8" s="10"/>
      <c r="C8" s="10"/>
      <c r="D8" s="11"/>
      <c r="E8" s="18"/>
    </row>
    <row r="9" spans="1:5" ht="25.5" customHeight="1">
      <c r="A9" s="9" t="s">
        <v>806</v>
      </c>
      <c r="B9" s="10">
        <v>780</v>
      </c>
      <c r="C9" s="10">
        <v>780</v>
      </c>
      <c r="D9" s="11">
        <v>914</v>
      </c>
      <c r="E9" s="18">
        <f>D9/B9*100</f>
        <v>117.17948717948718</v>
      </c>
    </row>
    <row r="10" spans="1:5" ht="25.5" customHeight="1">
      <c r="A10" s="9" t="s">
        <v>807</v>
      </c>
      <c r="B10" s="11"/>
      <c r="C10" s="11"/>
      <c r="D10" s="11"/>
      <c r="E10" s="18"/>
    </row>
    <row r="11" spans="1:5" ht="25.5" customHeight="1">
      <c r="A11" s="9" t="s">
        <v>808</v>
      </c>
      <c r="B11" s="10">
        <v>470</v>
      </c>
      <c r="C11" s="10">
        <v>470</v>
      </c>
      <c r="D11" s="11">
        <v>250</v>
      </c>
      <c r="E11" s="18">
        <f aca="true" t="shared" si="0" ref="E11:E21">D11/B11*100</f>
        <v>53.191489361702125</v>
      </c>
    </row>
    <row r="12" spans="1:5" ht="25.5" customHeight="1">
      <c r="A12" s="9" t="s">
        <v>809</v>
      </c>
      <c r="B12" s="10">
        <v>690</v>
      </c>
      <c r="C12" s="10">
        <v>690</v>
      </c>
      <c r="D12" s="11">
        <v>1670</v>
      </c>
      <c r="E12" s="18">
        <f t="shared" si="0"/>
        <v>242.02898550724638</v>
      </c>
    </row>
    <row r="13" spans="1:5" ht="25.5" customHeight="1">
      <c r="A13" s="9" t="s">
        <v>816</v>
      </c>
      <c r="B13" s="10">
        <v>1260</v>
      </c>
      <c r="C13" s="10">
        <v>1260</v>
      </c>
      <c r="D13" s="11">
        <v>1230</v>
      </c>
      <c r="E13" s="18">
        <f t="shared" si="0"/>
        <v>97.61904761904762</v>
      </c>
    </row>
    <row r="14" spans="1:5" ht="25.5" customHeight="1">
      <c r="A14" s="9" t="s">
        <v>810</v>
      </c>
      <c r="B14" s="10">
        <v>269</v>
      </c>
      <c r="C14" s="10">
        <v>269</v>
      </c>
      <c r="D14" s="11">
        <v>255</v>
      </c>
      <c r="E14" s="18">
        <f t="shared" si="0"/>
        <v>94.79553903345726</v>
      </c>
    </row>
    <row r="15" spans="1:5" ht="25.5" customHeight="1">
      <c r="A15" s="9" t="s">
        <v>811</v>
      </c>
      <c r="B15" s="10">
        <v>140</v>
      </c>
      <c r="C15" s="10">
        <v>140</v>
      </c>
      <c r="D15" s="11">
        <v>141</v>
      </c>
      <c r="E15" s="18">
        <f t="shared" si="0"/>
        <v>100.71428571428571</v>
      </c>
    </row>
    <row r="16" spans="1:5" ht="25.5" customHeight="1">
      <c r="A16" s="9" t="s">
        <v>812</v>
      </c>
      <c r="B16" s="10">
        <v>200</v>
      </c>
      <c r="C16" s="10">
        <v>200</v>
      </c>
      <c r="D16" s="11">
        <v>219</v>
      </c>
      <c r="E16" s="18">
        <f t="shared" si="0"/>
        <v>109.5</v>
      </c>
    </row>
    <row r="17" spans="1:5" ht="25.5" customHeight="1">
      <c r="A17" s="9" t="s">
        <v>813</v>
      </c>
      <c r="B17" s="10">
        <v>6</v>
      </c>
      <c r="C17" s="10">
        <v>6</v>
      </c>
      <c r="D17" s="11">
        <v>103</v>
      </c>
      <c r="E17" s="18">
        <f t="shared" si="0"/>
        <v>1716.6666666666667</v>
      </c>
    </row>
    <row r="18" spans="1:5" ht="25.5" customHeight="1">
      <c r="A18" s="9" t="s">
        <v>814</v>
      </c>
      <c r="B18" s="10">
        <v>45</v>
      </c>
      <c r="C18" s="10">
        <v>45</v>
      </c>
      <c r="D18" s="11">
        <v>46</v>
      </c>
      <c r="E18" s="18">
        <f t="shared" si="0"/>
        <v>102.22222222222221</v>
      </c>
    </row>
    <row r="19" spans="1:5" ht="25.5" customHeight="1">
      <c r="A19" s="9" t="s">
        <v>815</v>
      </c>
      <c r="B19" s="10"/>
      <c r="C19" s="10"/>
      <c r="D19" s="11"/>
      <c r="E19" s="18"/>
    </row>
    <row r="20" spans="1:5" ht="25.5" customHeight="1">
      <c r="A20" s="9" t="s">
        <v>817</v>
      </c>
      <c r="B20" s="10"/>
      <c r="C20" s="10"/>
      <c r="D20" s="11"/>
      <c r="E20" s="18"/>
    </row>
    <row r="21" spans="1:5" ht="25.5" customHeight="1">
      <c r="A21" s="9" t="s">
        <v>183</v>
      </c>
      <c r="B21" s="10">
        <v>85</v>
      </c>
      <c r="C21" s="10">
        <v>85</v>
      </c>
      <c r="D21" s="11"/>
      <c r="E21" s="18">
        <f t="shared" si="0"/>
        <v>0</v>
      </c>
    </row>
    <row r="22" spans="1:5" ht="25.5" customHeight="1">
      <c r="A22" s="9" t="s">
        <v>184</v>
      </c>
      <c r="B22" s="10">
        <v>50</v>
      </c>
      <c r="C22" s="10">
        <v>50</v>
      </c>
      <c r="D22" s="11">
        <v>41</v>
      </c>
      <c r="E22" s="18">
        <f>D22/B22*100</f>
        <v>82</v>
      </c>
    </row>
    <row r="23" spans="1:5" ht="25.5" customHeight="1">
      <c r="A23" s="9" t="s">
        <v>185</v>
      </c>
      <c r="B23" s="10"/>
      <c r="C23" s="10"/>
      <c r="D23" s="11"/>
      <c r="E23" s="18"/>
    </row>
    <row r="24" spans="1:5" ht="25.5" customHeight="1">
      <c r="A24" s="9" t="s">
        <v>186</v>
      </c>
      <c r="B24" s="11">
        <v>100</v>
      </c>
      <c r="C24" s="11">
        <v>100</v>
      </c>
      <c r="D24" s="12">
        <v>76</v>
      </c>
      <c r="E24" s="18">
        <f>D24/B24*100</f>
        <v>76</v>
      </c>
    </row>
    <row r="25" spans="1:5" ht="25.5" customHeight="1">
      <c r="A25" s="9" t="s">
        <v>818</v>
      </c>
      <c r="B25" s="11"/>
      <c r="C25" s="11"/>
      <c r="D25" s="12">
        <v>101</v>
      </c>
      <c r="E25" s="18"/>
    </row>
    <row r="26" spans="1:5" ht="25.5" customHeight="1">
      <c r="A26" s="8" t="s">
        <v>837</v>
      </c>
      <c r="B26" s="15">
        <f>SUM(B27:B34)</f>
        <v>10665</v>
      </c>
      <c r="C26" s="15">
        <f>SUM(C27:C34)</f>
        <v>10665</v>
      </c>
      <c r="D26" s="15">
        <f>SUM(D27:D34)</f>
        <v>9824</v>
      </c>
      <c r="E26" s="18">
        <f>D26/B26*100</f>
        <v>92.11439287388654</v>
      </c>
    </row>
    <row r="27" spans="1:5" ht="25.5" customHeight="1">
      <c r="A27" s="9" t="s">
        <v>819</v>
      </c>
      <c r="B27" s="10">
        <v>1006</v>
      </c>
      <c r="C27" s="10">
        <v>1006</v>
      </c>
      <c r="D27" s="12">
        <v>1160</v>
      </c>
      <c r="E27" s="18">
        <f>D27/B27*100</f>
        <v>115.30815109343936</v>
      </c>
    </row>
    <row r="28" spans="1:5" ht="25.5" customHeight="1">
      <c r="A28" s="9" t="s">
        <v>820</v>
      </c>
      <c r="B28" s="10">
        <v>1033</v>
      </c>
      <c r="C28" s="10">
        <v>1033</v>
      </c>
      <c r="D28" s="12">
        <v>826</v>
      </c>
      <c r="E28" s="18">
        <f>D28/B28*100</f>
        <v>79.96127783155856</v>
      </c>
    </row>
    <row r="29" spans="1:5" ht="25.5" customHeight="1">
      <c r="A29" s="9" t="s">
        <v>821</v>
      </c>
      <c r="B29" s="10">
        <v>472</v>
      </c>
      <c r="C29" s="10">
        <v>472</v>
      </c>
      <c r="D29" s="12">
        <v>220</v>
      </c>
      <c r="E29" s="18">
        <f>D29/B29*100</f>
        <v>46.61016949152542</v>
      </c>
    </row>
    <row r="30" spans="1:5" ht="25.5" customHeight="1">
      <c r="A30" s="9" t="s">
        <v>822</v>
      </c>
      <c r="B30" s="11"/>
      <c r="C30" s="11"/>
      <c r="D30" s="12">
        <v>5</v>
      </c>
      <c r="E30" s="18"/>
    </row>
    <row r="31" spans="1:5" ht="25.5" customHeight="1">
      <c r="A31" s="13" t="s">
        <v>823</v>
      </c>
      <c r="B31" s="10">
        <v>5944</v>
      </c>
      <c r="C31" s="10">
        <v>5944</v>
      </c>
      <c r="D31" s="12">
        <v>6545</v>
      </c>
      <c r="E31" s="18">
        <f>D31/B31*100</f>
        <v>110.11103633916555</v>
      </c>
    </row>
    <row r="32" spans="1:5" ht="25.5" customHeight="1">
      <c r="A32" s="13" t="s">
        <v>824</v>
      </c>
      <c r="B32" s="10">
        <v>2210</v>
      </c>
      <c r="C32" s="10">
        <v>2210</v>
      </c>
      <c r="D32" s="12">
        <v>1068</v>
      </c>
      <c r="E32" s="18">
        <f>D32/B32*100</f>
        <v>48.32579185520362</v>
      </c>
    </row>
    <row r="33" spans="1:5" ht="25.5" customHeight="1">
      <c r="A33" s="14" t="s">
        <v>825</v>
      </c>
      <c r="B33" s="10"/>
      <c r="C33" s="10"/>
      <c r="D33" s="12"/>
      <c r="E33" s="18"/>
    </row>
    <row r="34" spans="1:5" ht="25.5" customHeight="1">
      <c r="A34" s="9" t="s">
        <v>826</v>
      </c>
      <c r="B34" s="11"/>
      <c r="C34" s="11"/>
      <c r="D34" s="12"/>
      <c r="E34" s="18"/>
    </row>
    <row r="35" spans="1:5" ht="25.5" customHeight="1">
      <c r="A35" s="19" t="s">
        <v>838</v>
      </c>
      <c r="B35" s="15">
        <f>SUM(B5,B26)</f>
        <v>23486</v>
      </c>
      <c r="C35" s="15">
        <f>SUM(C5,C26)</f>
        <v>23486</v>
      </c>
      <c r="D35" s="15">
        <f>SUM(D5,D26)</f>
        <v>23469</v>
      </c>
      <c r="E35" s="18">
        <f>D35/B35*100</f>
        <v>99.9276164523546</v>
      </c>
    </row>
  </sheetData>
  <sheetProtection/>
  <mergeCells count="1">
    <mergeCell ref="A2:E2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7" sqref="A17"/>
    </sheetView>
  </sheetViews>
  <sheetFormatPr defaultColWidth="9.00390625" defaultRowHeight="14.25"/>
  <cols>
    <col min="1" max="1" width="51.00390625" style="0" customWidth="1"/>
    <col min="2" max="2" width="9.50390625" style="0" customWidth="1"/>
    <col min="3" max="3" width="10.625" style="0" customWidth="1"/>
    <col min="4" max="4" width="10.00390625" style="0" customWidth="1"/>
  </cols>
  <sheetData>
    <row r="1" spans="1:2" ht="36" customHeight="1">
      <c r="A1" s="142" t="s">
        <v>1228</v>
      </c>
      <c r="B1" s="143"/>
    </row>
    <row r="2" spans="1:4" ht="36" customHeight="1">
      <c r="A2" s="289" t="s">
        <v>1123</v>
      </c>
      <c r="B2" s="289"/>
      <c r="C2" s="289"/>
      <c r="D2" s="289"/>
    </row>
    <row r="3" spans="1:4" ht="36" customHeight="1">
      <c r="A3" s="144"/>
      <c r="B3" s="183"/>
      <c r="D3" t="s">
        <v>828</v>
      </c>
    </row>
    <row r="4" spans="1:4" ht="36" customHeight="1">
      <c r="A4" s="180" t="s">
        <v>921</v>
      </c>
      <c r="B4" s="63" t="s">
        <v>1227</v>
      </c>
      <c r="C4" s="184" t="s">
        <v>1225</v>
      </c>
      <c r="D4" s="184" t="s">
        <v>1226</v>
      </c>
    </row>
    <row r="5" spans="1:4" ht="36" customHeight="1">
      <c r="A5" s="181" t="s">
        <v>1124</v>
      </c>
      <c r="B5" s="98">
        <f aca="true" t="shared" si="0" ref="B5:B10">C5+D5</f>
        <v>32851</v>
      </c>
      <c r="C5" s="207">
        <v>22851</v>
      </c>
      <c r="D5" s="207">
        <v>10000</v>
      </c>
    </row>
    <row r="6" spans="1:4" ht="36" customHeight="1">
      <c r="A6" s="181" t="s">
        <v>1125</v>
      </c>
      <c r="B6" s="98">
        <f t="shared" si="0"/>
        <v>5965</v>
      </c>
      <c r="C6" s="207">
        <v>2965</v>
      </c>
      <c r="D6" s="207">
        <v>3000</v>
      </c>
    </row>
    <row r="7" spans="1:4" ht="36" customHeight="1">
      <c r="A7" s="181" t="s">
        <v>1126</v>
      </c>
      <c r="B7" s="98">
        <f t="shared" si="0"/>
        <v>2514</v>
      </c>
      <c r="C7" s="207">
        <v>2514</v>
      </c>
      <c r="D7" s="207">
        <v>0</v>
      </c>
    </row>
    <row r="8" spans="1:4" ht="36" customHeight="1">
      <c r="A8" s="182" t="s">
        <v>803</v>
      </c>
      <c r="B8" s="98">
        <f t="shared" si="0"/>
        <v>0</v>
      </c>
      <c r="C8" s="207"/>
      <c r="D8" s="207"/>
    </row>
    <row r="9" spans="1:4" ht="36" customHeight="1">
      <c r="A9" s="181" t="s">
        <v>1127</v>
      </c>
      <c r="B9" s="98">
        <f t="shared" si="0"/>
        <v>36302</v>
      </c>
      <c r="C9" s="207">
        <f>C5+C6-C7</f>
        <v>23302</v>
      </c>
      <c r="D9" s="207">
        <f>D5+D6-D7</f>
        <v>13000</v>
      </c>
    </row>
    <row r="10" spans="1:4" ht="36" customHeight="1">
      <c r="A10" s="64" t="s">
        <v>1128</v>
      </c>
      <c r="B10" s="98">
        <f t="shared" si="0"/>
        <v>43751</v>
      </c>
      <c r="C10" s="207">
        <v>30751</v>
      </c>
      <c r="D10" s="207">
        <v>13000</v>
      </c>
    </row>
    <row r="11" spans="1:4" ht="36" customHeight="1">
      <c r="A11" s="276" t="s">
        <v>1026</v>
      </c>
      <c r="B11" s="276"/>
      <c r="C11" s="276"/>
      <c r="D11" s="276"/>
    </row>
  </sheetData>
  <sheetProtection/>
  <mergeCells count="2">
    <mergeCell ref="A11:D11"/>
    <mergeCell ref="A2:D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4"/>
  <sheetViews>
    <sheetView zoomScalePageLayoutView="0" workbookViewId="0" topLeftCell="A1">
      <pane xSplit="2" ySplit="7" topLeftCell="C12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666" sqref="H666"/>
    </sheetView>
  </sheetViews>
  <sheetFormatPr defaultColWidth="9.00390625" defaultRowHeight="14.25"/>
  <cols>
    <col min="1" max="1" width="8.75390625" style="0" customWidth="1"/>
    <col min="2" max="2" width="36.75390625" style="0" customWidth="1"/>
    <col min="3" max="3" width="10.875" style="0" customWidth="1"/>
    <col min="4" max="4" width="10.75390625" style="0" customWidth="1"/>
    <col min="5" max="5" width="10.375" style="0" customWidth="1"/>
    <col min="6" max="6" width="17.50390625" style="0" customWidth="1"/>
  </cols>
  <sheetData>
    <row r="1" spans="1:6" ht="25.5">
      <c r="A1" s="156" t="s">
        <v>827</v>
      </c>
      <c r="B1" s="1"/>
      <c r="C1" s="1"/>
      <c r="D1" s="1"/>
      <c r="E1" s="1"/>
      <c r="F1" s="1"/>
    </row>
    <row r="2" spans="1:6" ht="25.5">
      <c r="A2" s="269" t="s">
        <v>187</v>
      </c>
      <c r="B2" s="269"/>
      <c r="C2" s="269"/>
      <c r="D2" s="269"/>
      <c r="E2" s="269"/>
      <c r="F2" s="269"/>
    </row>
    <row r="3" spans="1:6" ht="25.5">
      <c r="A3" s="2"/>
      <c r="B3" s="2"/>
      <c r="C3" s="2"/>
      <c r="D3" s="2"/>
      <c r="E3" s="2"/>
      <c r="F3" s="155" t="s">
        <v>828</v>
      </c>
    </row>
    <row r="4" spans="1:6" ht="14.25">
      <c r="A4" s="22" t="s">
        <v>1246</v>
      </c>
      <c r="B4" s="146" t="s">
        <v>829</v>
      </c>
      <c r="C4" s="146" t="s">
        <v>830</v>
      </c>
      <c r="D4" s="146" t="s">
        <v>1430</v>
      </c>
      <c r="E4" s="146" t="s">
        <v>832</v>
      </c>
      <c r="F4" s="147" t="s">
        <v>1429</v>
      </c>
    </row>
    <row r="5" spans="1:6" ht="23.25" customHeight="1">
      <c r="A5" s="148"/>
      <c r="B5" s="27" t="s">
        <v>1252</v>
      </c>
      <c r="C5" s="26">
        <f>SUM(C6,C247,C286,C305,C394,C449,C505,C561,C679,C750,C828,C851,C976,C1040,C1106,C1126,C1155,C1165,C1230,C1248,C1301,C1358,C1359,C1363,C1371)</f>
        <v>63471</v>
      </c>
      <c r="D5" s="26">
        <f>SUM(D6,D247,D286,D305,D394,D449,D505,D561,D679,D750,D828,D851,D976,D1040,D1106,D1126,D1155,D1165,D1230,D1248,D1301,D1358,D1359,D1363,D1371)</f>
        <v>92745</v>
      </c>
      <c r="E5" s="26">
        <f>SUM(E6,E247,E286,E305,E394,E449,E505,E561,E679,E750,E828,E851,E976,E1040,E1106,E1126,E1155,E1165,E1230,E1248,E1301,E1358,E1359,E1363,E1371)</f>
        <v>92644</v>
      </c>
      <c r="F5" s="151">
        <f>E5/D5*100</f>
        <v>99.89109925063346</v>
      </c>
    </row>
    <row r="6" spans="1:6" ht="14.25">
      <c r="A6" s="21">
        <v>201</v>
      </c>
      <c r="B6" s="20" t="s">
        <v>1253</v>
      </c>
      <c r="C6" s="22">
        <f>SUM(C7,C19,C28,C39,C51,C62,C73,C85,C94,C104,C114,C123,C134,C146,C153,C161,C167,C174,C181,C188,C195,C201,C209,C215,C221,C227,C244)</f>
        <v>9419</v>
      </c>
      <c r="D6" s="22">
        <f>SUM(D7,D19,D28,D39,D51,D62,D73,D85,D94,D104,D114,D123,D134,D146,D153,D161,D167,D174,D181,D188,D195,D201,D209,D215,D221,D227,D244)</f>
        <v>10574</v>
      </c>
      <c r="E6" s="22">
        <f>SUM(E7,E19,E28,E39,E51,E62,E73,E85,E94,E104,E114,E123,E134,E146,E153,E161,E167,E174,E181,E188,E195,E201,E209,E215,E221,E227,E244)</f>
        <v>10574</v>
      </c>
      <c r="F6" s="151">
        <f aca="true" t="shared" si="0" ref="F6:F64">E6/D6*100</f>
        <v>100</v>
      </c>
    </row>
    <row r="7" spans="1:6" ht="14.25">
      <c r="A7" s="21">
        <v>20101</v>
      </c>
      <c r="B7" s="20" t="s">
        <v>1254</v>
      </c>
      <c r="C7" s="22">
        <f>SUM(C8:C18)</f>
        <v>417</v>
      </c>
      <c r="D7" s="22">
        <f>SUM(D8:D18)</f>
        <v>482</v>
      </c>
      <c r="E7" s="22">
        <f>SUM(E8:E18)</f>
        <v>482</v>
      </c>
      <c r="F7" s="151">
        <f t="shared" si="0"/>
        <v>100</v>
      </c>
    </row>
    <row r="8" spans="1:6" ht="14.25">
      <c r="A8" s="21">
        <v>2010101</v>
      </c>
      <c r="B8" s="21" t="s">
        <v>1255</v>
      </c>
      <c r="C8" s="23">
        <v>279</v>
      </c>
      <c r="D8" s="150">
        <v>404</v>
      </c>
      <c r="E8" s="150">
        <v>404</v>
      </c>
      <c r="F8" s="151">
        <f t="shared" si="0"/>
        <v>100</v>
      </c>
    </row>
    <row r="9" spans="1:6" ht="14.25">
      <c r="A9" s="21">
        <v>2010102</v>
      </c>
      <c r="B9" s="21" t="s">
        <v>1256</v>
      </c>
      <c r="C9" s="23">
        <v>17</v>
      </c>
      <c r="D9" s="23">
        <v>5</v>
      </c>
      <c r="E9" s="23">
        <v>5</v>
      </c>
      <c r="F9" s="151">
        <f t="shared" si="0"/>
        <v>100</v>
      </c>
    </row>
    <row r="10" spans="1:6" ht="14.25">
      <c r="A10" s="21">
        <v>2010103</v>
      </c>
      <c r="B10" s="21" t="s">
        <v>1257</v>
      </c>
      <c r="C10" s="23"/>
      <c r="D10" s="23"/>
      <c r="E10" s="23"/>
      <c r="F10" s="151"/>
    </row>
    <row r="11" spans="1:6" ht="14.25">
      <c r="A11" s="21">
        <v>2010104</v>
      </c>
      <c r="B11" s="21" t="s">
        <v>1258</v>
      </c>
      <c r="C11" s="23">
        <v>42</v>
      </c>
      <c r="D11" s="23">
        <v>19</v>
      </c>
      <c r="E11" s="23">
        <v>19</v>
      </c>
      <c r="F11" s="151">
        <f t="shared" si="0"/>
        <v>100</v>
      </c>
    </row>
    <row r="12" spans="1:6" ht="14.25">
      <c r="A12" s="21">
        <v>2010105</v>
      </c>
      <c r="B12" s="21" t="s">
        <v>1259</v>
      </c>
      <c r="C12" s="23"/>
      <c r="D12" s="23"/>
      <c r="E12" s="23"/>
      <c r="F12" s="151"/>
    </row>
    <row r="13" spans="1:6" ht="14.25">
      <c r="A13" s="21">
        <v>2010106</v>
      </c>
      <c r="B13" s="21" t="s">
        <v>1260</v>
      </c>
      <c r="C13" s="23">
        <v>40</v>
      </c>
      <c r="D13" s="23">
        <v>35</v>
      </c>
      <c r="E13" s="23">
        <v>35</v>
      </c>
      <c r="F13" s="151"/>
    </row>
    <row r="14" spans="1:6" ht="14.25">
      <c r="A14" s="21">
        <v>2010107</v>
      </c>
      <c r="B14" s="21" t="s">
        <v>1261</v>
      </c>
      <c r="C14" s="23"/>
      <c r="D14" s="23"/>
      <c r="E14" s="23"/>
      <c r="F14" s="151"/>
    </row>
    <row r="15" spans="1:6" ht="14.25">
      <c r="A15" s="21">
        <v>2010108</v>
      </c>
      <c r="B15" s="21" t="s">
        <v>1262</v>
      </c>
      <c r="C15" s="23">
        <v>36</v>
      </c>
      <c r="D15" s="23">
        <v>19</v>
      </c>
      <c r="E15" s="23">
        <v>19</v>
      </c>
      <c r="F15" s="151">
        <f t="shared" si="0"/>
        <v>100</v>
      </c>
    </row>
    <row r="16" spans="1:6" ht="14.25">
      <c r="A16" s="21">
        <v>2010109</v>
      </c>
      <c r="B16" s="21" t="s">
        <v>1263</v>
      </c>
      <c r="C16" s="23">
        <v>3</v>
      </c>
      <c r="D16" s="23"/>
      <c r="E16" s="23"/>
      <c r="F16" s="151"/>
    </row>
    <row r="17" spans="1:6" ht="14.25">
      <c r="A17" s="21">
        <v>2010150</v>
      </c>
      <c r="B17" s="21" t="s">
        <v>1264</v>
      </c>
      <c r="C17" s="23"/>
      <c r="D17" s="23"/>
      <c r="E17" s="23"/>
      <c r="F17" s="151"/>
    </row>
    <row r="18" spans="1:6" ht="14.25">
      <c r="A18" s="21">
        <v>2010199</v>
      </c>
      <c r="B18" s="21" t="s">
        <v>1265</v>
      </c>
      <c r="C18" s="23"/>
      <c r="D18" s="23"/>
      <c r="E18" s="23"/>
      <c r="F18" s="151"/>
    </row>
    <row r="19" spans="1:6" ht="14.25">
      <c r="A19" s="28">
        <v>20102</v>
      </c>
      <c r="B19" s="27" t="s">
        <v>1266</v>
      </c>
      <c r="C19" s="26">
        <f>SUM(C20:C27)</f>
        <v>445</v>
      </c>
      <c r="D19" s="26">
        <f>SUM(D20:D27)</f>
        <v>549</v>
      </c>
      <c r="E19" s="26">
        <f>SUM(E20:E27)</f>
        <v>549</v>
      </c>
      <c r="F19" s="151">
        <f t="shared" si="0"/>
        <v>100</v>
      </c>
    </row>
    <row r="20" spans="1:6" ht="14.25">
      <c r="A20" s="28">
        <v>2010201</v>
      </c>
      <c r="B20" s="28" t="s">
        <v>1255</v>
      </c>
      <c r="C20" s="25">
        <v>371</v>
      </c>
      <c r="D20" s="25">
        <v>502</v>
      </c>
      <c r="E20" s="25">
        <v>502</v>
      </c>
      <c r="F20" s="151">
        <f t="shared" si="0"/>
        <v>100</v>
      </c>
    </row>
    <row r="21" spans="1:6" ht="14.25">
      <c r="A21" s="28">
        <v>2010202</v>
      </c>
      <c r="B21" s="28" t="s">
        <v>1256</v>
      </c>
      <c r="C21" s="25">
        <v>24</v>
      </c>
      <c r="D21" s="25">
        <v>18</v>
      </c>
      <c r="E21" s="25">
        <v>18</v>
      </c>
      <c r="F21" s="151">
        <f t="shared" si="0"/>
        <v>100</v>
      </c>
    </row>
    <row r="22" spans="1:6" ht="14.25">
      <c r="A22" s="28">
        <v>2010203</v>
      </c>
      <c r="B22" s="28" t="s">
        <v>1257</v>
      </c>
      <c r="C22" s="25"/>
      <c r="D22" s="25"/>
      <c r="E22" s="25"/>
      <c r="F22" s="151"/>
    </row>
    <row r="23" spans="1:6" ht="14.25">
      <c r="A23" s="28">
        <v>2010204</v>
      </c>
      <c r="B23" s="28" t="s">
        <v>1267</v>
      </c>
      <c r="C23" s="25">
        <v>25</v>
      </c>
      <c r="D23" s="25">
        <v>13</v>
      </c>
      <c r="E23" s="25">
        <v>13</v>
      </c>
      <c r="F23" s="151">
        <f t="shared" si="0"/>
        <v>100</v>
      </c>
    </row>
    <row r="24" spans="1:6" ht="14.25">
      <c r="A24" s="28">
        <v>2010205</v>
      </c>
      <c r="B24" s="28" t="s">
        <v>1268</v>
      </c>
      <c r="C24" s="25">
        <v>20</v>
      </c>
      <c r="D24" s="25">
        <v>11</v>
      </c>
      <c r="E24" s="25">
        <v>11</v>
      </c>
      <c r="F24" s="151">
        <f t="shared" si="0"/>
        <v>100</v>
      </c>
    </row>
    <row r="25" spans="1:6" ht="14.25">
      <c r="A25" s="28">
        <v>2010206</v>
      </c>
      <c r="B25" s="28" t="s">
        <v>1269</v>
      </c>
      <c r="C25" s="25">
        <v>5</v>
      </c>
      <c r="D25" s="25">
        <v>5</v>
      </c>
      <c r="E25" s="25">
        <v>5</v>
      </c>
      <c r="F25" s="151">
        <f t="shared" si="0"/>
        <v>100</v>
      </c>
    </row>
    <row r="26" spans="1:6" ht="14.25">
      <c r="A26" s="28">
        <v>2010250</v>
      </c>
      <c r="B26" s="28" t="s">
        <v>1264</v>
      </c>
      <c r="C26" s="25"/>
      <c r="D26" s="25"/>
      <c r="E26" s="25"/>
      <c r="F26" s="151"/>
    </row>
    <row r="27" spans="1:6" ht="14.25">
      <c r="A27" s="28">
        <v>2010299</v>
      </c>
      <c r="B27" s="28" t="s">
        <v>1270</v>
      </c>
      <c r="C27" s="25"/>
      <c r="D27" s="25"/>
      <c r="E27" s="25"/>
      <c r="F27" s="151"/>
    </row>
    <row r="28" spans="1:6" ht="14.25">
      <c r="A28" s="28">
        <v>20103</v>
      </c>
      <c r="B28" s="27" t="s">
        <v>1271</v>
      </c>
      <c r="C28" s="26">
        <f>SUM(C29:C38)</f>
        <v>2958</v>
      </c>
      <c r="D28" s="26">
        <f>SUM(D29:D38)</f>
        <v>3287</v>
      </c>
      <c r="E28" s="26">
        <f>SUM(E29:E38)</f>
        <v>3287</v>
      </c>
      <c r="F28" s="151">
        <f t="shared" si="0"/>
        <v>100</v>
      </c>
    </row>
    <row r="29" spans="1:6" ht="14.25">
      <c r="A29" s="28">
        <v>2010301</v>
      </c>
      <c r="B29" s="28" t="s">
        <v>1255</v>
      </c>
      <c r="C29" s="25">
        <v>1672</v>
      </c>
      <c r="D29" s="25">
        <v>1600</v>
      </c>
      <c r="E29" s="25">
        <v>1600</v>
      </c>
      <c r="F29" s="151">
        <f t="shared" si="0"/>
        <v>100</v>
      </c>
    </row>
    <row r="30" spans="1:6" ht="14.25">
      <c r="A30" s="28">
        <v>2010302</v>
      </c>
      <c r="B30" s="28" t="s">
        <v>1256</v>
      </c>
      <c r="C30" s="25">
        <v>333</v>
      </c>
      <c r="D30" s="25">
        <v>375</v>
      </c>
      <c r="E30" s="25">
        <v>375</v>
      </c>
      <c r="F30" s="151">
        <f t="shared" si="0"/>
        <v>100</v>
      </c>
    </row>
    <row r="31" spans="1:6" ht="14.25">
      <c r="A31" s="28">
        <v>2010303</v>
      </c>
      <c r="B31" s="28" t="s">
        <v>1257</v>
      </c>
      <c r="C31" s="25">
        <v>68</v>
      </c>
      <c r="D31" s="25">
        <v>55</v>
      </c>
      <c r="E31" s="25">
        <v>55</v>
      </c>
      <c r="F31" s="151">
        <f t="shared" si="0"/>
        <v>100</v>
      </c>
    </row>
    <row r="32" spans="1:6" ht="14.25">
      <c r="A32" s="28">
        <v>2010304</v>
      </c>
      <c r="B32" s="28" t="s">
        <v>1272</v>
      </c>
      <c r="C32" s="25"/>
      <c r="D32" s="25"/>
      <c r="E32" s="25"/>
      <c r="F32" s="151"/>
    </row>
    <row r="33" spans="1:6" ht="14.25">
      <c r="A33" s="28">
        <v>2010305</v>
      </c>
      <c r="B33" s="28" t="s">
        <v>1273</v>
      </c>
      <c r="C33" s="25"/>
      <c r="D33" s="25"/>
      <c r="E33" s="25"/>
      <c r="F33" s="151"/>
    </row>
    <row r="34" spans="1:6" ht="14.25">
      <c r="A34" s="28">
        <v>2010306</v>
      </c>
      <c r="B34" s="28" t="s">
        <v>1274</v>
      </c>
      <c r="C34" s="25"/>
      <c r="D34" s="25"/>
      <c r="E34" s="25"/>
      <c r="F34" s="151"/>
    </row>
    <row r="35" spans="1:6" ht="14.25">
      <c r="A35" s="28">
        <v>2010308</v>
      </c>
      <c r="B35" s="28" t="s">
        <v>1275</v>
      </c>
      <c r="C35" s="25">
        <v>80</v>
      </c>
      <c r="D35" s="25">
        <v>25</v>
      </c>
      <c r="E35" s="25">
        <v>25</v>
      </c>
      <c r="F35" s="151">
        <f t="shared" si="0"/>
        <v>100</v>
      </c>
    </row>
    <row r="36" spans="1:6" ht="14.25">
      <c r="A36" s="28">
        <v>2010309</v>
      </c>
      <c r="B36" s="28" t="s">
        <v>1276</v>
      </c>
      <c r="C36" s="25"/>
      <c r="D36" s="25"/>
      <c r="E36" s="25"/>
      <c r="F36" s="151"/>
    </row>
    <row r="37" spans="1:6" ht="14.25">
      <c r="A37" s="28">
        <v>2010350</v>
      </c>
      <c r="B37" s="28" t="s">
        <v>1264</v>
      </c>
      <c r="C37" s="25">
        <v>767</v>
      </c>
      <c r="D37" s="25">
        <v>1193</v>
      </c>
      <c r="E37" s="25">
        <v>1193</v>
      </c>
      <c r="F37" s="151">
        <f t="shared" si="0"/>
        <v>100</v>
      </c>
    </row>
    <row r="38" spans="1:6" ht="14.25">
      <c r="A38" s="28">
        <v>2010399</v>
      </c>
      <c r="B38" s="28" t="s">
        <v>1277</v>
      </c>
      <c r="C38" s="25">
        <v>38</v>
      </c>
      <c r="D38" s="25">
        <v>39</v>
      </c>
      <c r="E38" s="25">
        <v>39</v>
      </c>
      <c r="F38" s="151">
        <f t="shared" si="0"/>
        <v>100</v>
      </c>
    </row>
    <row r="39" spans="1:6" ht="14.25">
      <c r="A39" s="28">
        <v>20104</v>
      </c>
      <c r="B39" s="27" t="s">
        <v>1278</v>
      </c>
      <c r="C39" s="26">
        <f>SUM(C40:C50)</f>
        <v>324</v>
      </c>
      <c r="D39" s="26">
        <f>SUM(D40:D50)</f>
        <v>324</v>
      </c>
      <c r="E39" s="26">
        <f>SUM(E40:E50)</f>
        <v>324</v>
      </c>
      <c r="F39" s="151">
        <f t="shared" si="0"/>
        <v>100</v>
      </c>
    </row>
    <row r="40" spans="1:6" ht="14.25">
      <c r="A40" s="28">
        <v>2010401</v>
      </c>
      <c r="B40" s="28" t="s">
        <v>1255</v>
      </c>
      <c r="C40" s="25">
        <v>129</v>
      </c>
      <c r="D40" s="150">
        <v>78</v>
      </c>
      <c r="E40" s="150">
        <v>78</v>
      </c>
      <c r="F40" s="151">
        <f t="shared" si="0"/>
        <v>100</v>
      </c>
    </row>
    <row r="41" spans="1:6" ht="14.25">
      <c r="A41" s="28">
        <v>2010402</v>
      </c>
      <c r="B41" s="28" t="s">
        <v>1256</v>
      </c>
      <c r="C41" s="25">
        <v>111</v>
      </c>
      <c r="D41" s="150">
        <v>81</v>
      </c>
      <c r="E41" s="150">
        <v>81</v>
      </c>
      <c r="F41" s="151">
        <f t="shared" si="0"/>
        <v>100</v>
      </c>
    </row>
    <row r="42" spans="1:6" ht="14.25">
      <c r="A42" s="28">
        <v>2010403</v>
      </c>
      <c r="B42" s="28" t="s">
        <v>1257</v>
      </c>
      <c r="C42" s="25"/>
      <c r="D42" s="25"/>
      <c r="E42" s="25"/>
      <c r="F42" s="151"/>
    </row>
    <row r="43" spans="1:6" ht="14.25">
      <c r="A43" s="28">
        <v>2010404</v>
      </c>
      <c r="B43" s="28" t="s">
        <v>1279</v>
      </c>
      <c r="C43" s="25"/>
      <c r="D43" s="25"/>
      <c r="E43" s="25"/>
      <c r="F43" s="151"/>
    </row>
    <row r="44" spans="1:6" ht="14.25">
      <c r="A44" s="28">
        <v>2010405</v>
      </c>
      <c r="B44" s="28" t="s">
        <v>1280</v>
      </c>
      <c r="C44" s="25"/>
      <c r="D44" s="25"/>
      <c r="E44" s="25"/>
      <c r="F44" s="151"/>
    </row>
    <row r="45" spans="1:6" ht="14.25">
      <c r="A45" s="28">
        <v>2010406</v>
      </c>
      <c r="B45" s="28" t="s">
        <v>1281</v>
      </c>
      <c r="C45" s="25"/>
      <c r="D45" s="150"/>
      <c r="E45" s="150"/>
      <c r="F45" s="151"/>
    </row>
    <row r="46" spans="1:6" ht="14.25">
      <c r="A46" s="28">
        <v>2010407</v>
      </c>
      <c r="B46" s="28" t="s">
        <v>1282</v>
      </c>
      <c r="C46" s="25"/>
      <c r="D46" s="25"/>
      <c r="E46" s="25"/>
      <c r="F46" s="151"/>
    </row>
    <row r="47" spans="1:6" ht="14.25">
      <c r="A47" s="28">
        <v>2010408</v>
      </c>
      <c r="B47" s="28" t="s">
        <v>1283</v>
      </c>
      <c r="C47" s="25"/>
      <c r="D47" s="150"/>
      <c r="E47" s="150"/>
      <c r="F47" s="151"/>
    </row>
    <row r="48" spans="1:6" ht="14.25">
      <c r="A48" s="28">
        <v>2010409</v>
      </c>
      <c r="B48" s="28" t="s">
        <v>1284</v>
      </c>
      <c r="C48" s="25"/>
      <c r="D48" s="25"/>
      <c r="E48" s="25"/>
      <c r="F48" s="151"/>
    </row>
    <row r="49" spans="1:6" ht="14.25">
      <c r="A49" s="28">
        <v>2010450</v>
      </c>
      <c r="B49" s="28" t="s">
        <v>1264</v>
      </c>
      <c r="C49" s="25">
        <v>84</v>
      </c>
      <c r="D49" s="150">
        <v>165</v>
      </c>
      <c r="E49" s="150">
        <v>165</v>
      </c>
      <c r="F49" s="151">
        <f t="shared" si="0"/>
        <v>100</v>
      </c>
    </row>
    <row r="50" spans="1:6" ht="14.25">
      <c r="A50" s="28">
        <v>2010499</v>
      </c>
      <c r="B50" s="28" t="s">
        <v>1285</v>
      </c>
      <c r="C50" s="25"/>
      <c r="D50" s="150"/>
      <c r="E50" s="150"/>
      <c r="F50" s="151"/>
    </row>
    <row r="51" spans="1:6" ht="14.25">
      <c r="A51" s="28">
        <v>20105</v>
      </c>
      <c r="B51" s="27" t="s">
        <v>1286</v>
      </c>
      <c r="C51" s="26">
        <f>SUM(C52:C61)</f>
        <v>154</v>
      </c>
      <c r="D51" s="26">
        <f>SUM(D52:D61)</f>
        <v>220</v>
      </c>
      <c r="E51" s="26">
        <f>SUM(E52:E61)</f>
        <v>220</v>
      </c>
      <c r="F51" s="151">
        <f t="shared" si="0"/>
        <v>100</v>
      </c>
    </row>
    <row r="52" spans="1:6" ht="14.25">
      <c r="A52" s="28">
        <v>2010501</v>
      </c>
      <c r="B52" s="28" t="s">
        <v>1255</v>
      </c>
      <c r="C52" s="25">
        <v>101</v>
      </c>
      <c r="D52" s="150">
        <v>108</v>
      </c>
      <c r="E52" s="150">
        <v>108</v>
      </c>
      <c r="F52" s="151">
        <f t="shared" si="0"/>
        <v>100</v>
      </c>
    </row>
    <row r="53" spans="1:6" ht="14.25">
      <c r="A53" s="28">
        <v>2010502</v>
      </c>
      <c r="B53" s="28" t="s">
        <v>1256</v>
      </c>
      <c r="C53" s="25"/>
      <c r="D53" s="152"/>
      <c r="E53" s="152"/>
      <c r="F53" s="151"/>
    </row>
    <row r="54" spans="1:6" ht="14.25">
      <c r="A54" s="28">
        <v>2010503</v>
      </c>
      <c r="B54" s="28" t="s">
        <v>1257</v>
      </c>
      <c r="C54" s="25"/>
      <c r="D54" s="152"/>
      <c r="E54" s="152"/>
      <c r="F54" s="151"/>
    </row>
    <row r="55" spans="1:6" ht="14.25">
      <c r="A55" s="28">
        <v>2010504</v>
      </c>
      <c r="B55" s="28" t="s">
        <v>1287</v>
      </c>
      <c r="C55" s="25"/>
      <c r="D55" s="25"/>
      <c r="E55" s="25"/>
      <c r="F55" s="151"/>
    </row>
    <row r="56" spans="1:6" ht="14.25">
      <c r="A56" s="28">
        <v>2010505</v>
      </c>
      <c r="B56" s="28" t="s">
        <v>1288</v>
      </c>
      <c r="C56" s="25">
        <v>15</v>
      </c>
      <c r="D56" s="150">
        <v>34</v>
      </c>
      <c r="E56" s="150">
        <v>34</v>
      </c>
      <c r="F56" s="151">
        <f t="shared" si="0"/>
        <v>100</v>
      </c>
    </row>
    <row r="57" spans="1:6" ht="14.25">
      <c r="A57" s="28">
        <v>2010506</v>
      </c>
      <c r="B57" s="28" t="s">
        <v>1289</v>
      </c>
      <c r="C57" s="25"/>
      <c r="D57" s="25"/>
      <c r="E57" s="25"/>
      <c r="F57" s="151"/>
    </row>
    <row r="58" spans="1:6" ht="14.25">
      <c r="A58" s="28">
        <v>2010507</v>
      </c>
      <c r="B58" s="28" t="s">
        <v>1290</v>
      </c>
      <c r="C58" s="25"/>
      <c r="D58" s="150"/>
      <c r="E58" s="150"/>
      <c r="F58" s="151"/>
    </row>
    <row r="59" spans="1:6" ht="14.25">
      <c r="A59" s="28">
        <v>2010508</v>
      </c>
      <c r="B59" s="28" t="s">
        <v>1291</v>
      </c>
      <c r="C59" s="25">
        <v>34</v>
      </c>
      <c r="D59" s="150">
        <v>32</v>
      </c>
      <c r="E59" s="150">
        <v>32</v>
      </c>
      <c r="F59" s="151">
        <f t="shared" si="0"/>
        <v>100</v>
      </c>
    </row>
    <row r="60" spans="1:6" ht="14.25">
      <c r="A60" s="28">
        <v>2010550</v>
      </c>
      <c r="B60" s="28" t="s">
        <v>1264</v>
      </c>
      <c r="C60" s="25"/>
      <c r="D60" s="25">
        <v>42</v>
      </c>
      <c r="E60" s="25">
        <v>42</v>
      </c>
      <c r="F60" s="151">
        <f t="shared" si="0"/>
        <v>100</v>
      </c>
    </row>
    <row r="61" spans="1:6" ht="14.25">
      <c r="A61" s="28">
        <v>2010599</v>
      </c>
      <c r="B61" s="28" t="s">
        <v>1292</v>
      </c>
      <c r="C61" s="25">
        <v>4</v>
      </c>
      <c r="D61" s="150">
        <v>4</v>
      </c>
      <c r="E61" s="150">
        <v>4</v>
      </c>
      <c r="F61" s="151">
        <f t="shared" si="0"/>
        <v>100</v>
      </c>
    </row>
    <row r="62" spans="1:6" ht="14.25">
      <c r="A62" s="28">
        <v>20106</v>
      </c>
      <c r="B62" s="27" t="s">
        <v>1293</v>
      </c>
      <c r="C62" s="26">
        <f>SUM(C63:C72)</f>
        <v>849</v>
      </c>
      <c r="D62" s="26">
        <f>SUM(D63:D72)</f>
        <v>563</v>
      </c>
      <c r="E62" s="26">
        <f>SUM(E63:E72)</f>
        <v>563</v>
      </c>
      <c r="F62" s="151">
        <f t="shared" si="0"/>
        <v>100</v>
      </c>
    </row>
    <row r="63" spans="1:6" ht="14.25">
      <c r="A63" s="28">
        <v>2010601</v>
      </c>
      <c r="B63" s="28" t="s">
        <v>1255</v>
      </c>
      <c r="C63" s="25">
        <v>242</v>
      </c>
      <c r="D63" s="150">
        <v>224</v>
      </c>
      <c r="E63" s="150">
        <v>224</v>
      </c>
      <c r="F63" s="151">
        <f t="shared" si="0"/>
        <v>100</v>
      </c>
    </row>
    <row r="64" spans="1:6" ht="14.25">
      <c r="A64" s="28">
        <v>2010602</v>
      </c>
      <c r="B64" s="28" t="s">
        <v>1256</v>
      </c>
      <c r="C64" s="25">
        <v>117</v>
      </c>
      <c r="D64" s="150">
        <v>99</v>
      </c>
      <c r="E64" s="150">
        <v>99</v>
      </c>
      <c r="F64" s="151">
        <f t="shared" si="0"/>
        <v>100</v>
      </c>
    </row>
    <row r="65" spans="1:6" ht="14.25">
      <c r="A65" s="28">
        <v>2010603</v>
      </c>
      <c r="B65" s="28" t="s">
        <v>1257</v>
      </c>
      <c r="C65" s="25"/>
      <c r="D65" s="25"/>
      <c r="E65" s="25"/>
      <c r="F65" s="151"/>
    </row>
    <row r="66" spans="1:6" ht="14.25">
      <c r="A66" s="28">
        <v>2010604</v>
      </c>
      <c r="B66" s="28" t="s">
        <v>1294</v>
      </c>
      <c r="C66" s="25"/>
      <c r="D66" s="25"/>
      <c r="E66" s="25"/>
      <c r="F66" s="151"/>
    </row>
    <row r="67" spans="1:6" ht="14.25">
      <c r="A67" s="28">
        <v>2010605</v>
      </c>
      <c r="B67" s="28" t="s">
        <v>1295</v>
      </c>
      <c r="C67" s="25"/>
      <c r="D67" s="25"/>
      <c r="E67" s="25"/>
      <c r="F67" s="151"/>
    </row>
    <row r="68" spans="1:6" ht="14.25">
      <c r="A68" s="28">
        <v>2010606</v>
      </c>
      <c r="B68" s="28" t="s">
        <v>1296</v>
      </c>
      <c r="C68" s="25"/>
      <c r="D68" s="25"/>
      <c r="E68" s="25"/>
      <c r="F68" s="151"/>
    </row>
    <row r="69" spans="1:6" ht="14.25">
      <c r="A69" s="28">
        <v>2010607</v>
      </c>
      <c r="B69" s="28" t="s">
        <v>1297</v>
      </c>
      <c r="C69" s="25">
        <v>45</v>
      </c>
      <c r="D69" s="150">
        <v>32</v>
      </c>
      <c r="E69" s="150">
        <v>32</v>
      </c>
      <c r="F69" s="151">
        <f>E69/D69*100</f>
        <v>100</v>
      </c>
    </row>
    <row r="70" spans="1:6" ht="14.25">
      <c r="A70" s="28">
        <v>2010608</v>
      </c>
      <c r="B70" s="28" t="s">
        <v>1298</v>
      </c>
      <c r="C70" s="25">
        <v>400</v>
      </c>
      <c r="D70" s="150"/>
      <c r="E70" s="150"/>
      <c r="F70" s="151"/>
    </row>
    <row r="71" spans="1:6" ht="14.25">
      <c r="A71" s="28">
        <v>2010650</v>
      </c>
      <c r="B71" s="28" t="s">
        <v>1264</v>
      </c>
      <c r="C71" s="25">
        <v>45</v>
      </c>
      <c r="D71" s="150">
        <v>208</v>
      </c>
      <c r="E71" s="150">
        <v>208</v>
      </c>
      <c r="F71" s="151">
        <f>E71/D71*100</f>
        <v>100</v>
      </c>
    </row>
    <row r="72" spans="1:6" ht="14.25">
      <c r="A72" s="28">
        <v>2010699</v>
      </c>
      <c r="B72" s="28" t="s">
        <v>1299</v>
      </c>
      <c r="C72" s="25"/>
      <c r="D72" s="150"/>
      <c r="E72" s="150"/>
      <c r="F72" s="151"/>
    </row>
    <row r="73" spans="1:6" ht="14.25">
      <c r="A73" s="28">
        <v>20107</v>
      </c>
      <c r="B73" s="27" t="s">
        <v>1300</v>
      </c>
      <c r="C73" s="26">
        <f>SUM(C74:C84)</f>
        <v>300</v>
      </c>
      <c r="D73" s="26">
        <f>SUM(D74:D84)</f>
        <v>314</v>
      </c>
      <c r="E73" s="26">
        <f>SUM(E74:E84)</f>
        <v>314</v>
      </c>
      <c r="F73" s="151">
        <f>E73/D73*100</f>
        <v>100</v>
      </c>
    </row>
    <row r="74" spans="1:6" ht="14.25">
      <c r="A74" s="28">
        <v>2010701</v>
      </c>
      <c r="B74" s="28" t="s">
        <v>1255</v>
      </c>
      <c r="C74" s="25"/>
      <c r="D74" s="25"/>
      <c r="E74" s="25"/>
      <c r="F74" s="151"/>
    </row>
    <row r="75" spans="1:6" ht="14.25">
      <c r="A75" s="28">
        <v>2010702</v>
      </c>
      <c r="B75" s="28" t="s">
        <v>1256</v>
      </c>
      <c r="C75" s="25">
        <v>300</v>
      </c>
      <c r="D75" s="25">
        <v>314</v>
      </c>
      <c r="E75" s="25">
        <v>314</v>
      </c>
      <c r="F75" s="151">
        <f>E75/D75*100</f>
        <v>100</v>
      </c>
    </row>
    <row r="76" spans="1:6" ht="14.25">
      <c r="A76" s="28">
        <v>2010703</v>
      </c>
      <c r="B76" s="28" t="s">
        <v>1257</v>
      </c>
      <c r="C76" s="25"/>
      <c r="D76" s="25"/>
      <c r="E76" s="25"/>
      <c r="F76" s="151"/>
    </row>
    <row r="77" spans="1:6" ht="14.25">
      <c r="A77" s="28">
        <v>2010704</v>
      </c>
      <c r="B77" s="28" t="s">
        <v>1301</v>
      </c>
      <c r="C77" s="25"/>
      <c r="D77" s="25"/>
      <c r="E77" s="25"/>
      <c r="F77" s="151"/>
    </row>
    <row r="78" spans="1:6" ht="14.25">
      <c r="A78" s="28">
        <v>2010705</v>
      </c>
      <c r="B78" s="28" t="s">
        <v>1302</v>
      </c>
      <c r="C78" s="25"/>
      <c r="D78" s="25"/>
      <c r="E78" s="25"/>
      <c r="F78" s="151"/>
    </row>
    <row r="79" spans="1:6" ht="14.25">
      <c r="A79" s="28">
        <v>2010706</v>
      </c>
      <c r="B79" s="28" t="s">
        <v>1303</v>
      </c>
      <c r="C79" s="25"/>
      <c r="D79" s="25"/>
      <c r="E79" s="25"/>
      <c r="F79" s="151"/>
    </row>
    <row r="80" spans="1:6" ht="14.25">
      <c r="A80" s="28">
        <v>2010707</v>
      </c>
      <c r="B80" s="28" t="s">
        <v>1304</v>
      </c>
      <c r="C80" s="25"/>
      <c r="D80" s="25"/>
      <c r="E80" s="25"/>
      <c r="F80" s="151"/>
    </row>
    <row r="81" spans="1:6" ht="14.25">
      <c r="A81" s="28">
        <v>2010708</v>
      </c>
      <c r="B81" s="28" t="s">
        <v>1305</v>
      </c>
      <c r="C81" s="25"/>
      <c r="D81" s="25"/>
      <c r="E81" s="25"/>
      <c r="F81" s="151"/>
    </row>
    <row r="82" spans="1:6" ht="14.25">
      <c r="A82" s="28">
        <v>2010709</v>
      </c>
      <c r="B82" s="28" t="s">
        <v>1297</v>
      </c>
      <c r="C82" s="25"/>
      <c r="D82" s="25"/>
      <c r="E82" s="25"/>
      <c r="F82" s="151"/>
    </row>
    <row r="83" spans="1:6" ht="14.25">
      <c r="A83" s="28">
        <v>2010750</v>
      </c>
      <c r="B83" s="28" t="s">
        <v>1264</v>
      </c>
      <c r="C83" s="25"/>
      <c r="D83" s="25"/>
      <c r="E83" s="25"/>
      <c r="F83" s="151"/>
    </row>
    <row r="84" spans="1:6" ht="14.25">
      <c r="A84" s="28">
        <v>2010799</v>
      </c>
      <c r="B84" s="28" t="s">
        <v>1306</v>
      </c>
      <c r="C84" s="25"/>
      <c r="D84" s="25"/>
      <c r="E84" s="25"/>
      <c r="F84" s="151"/>
    </row>
    <row r="85" spans="1:6" ht="14.25">
      <c r="A85" s="28">
        <v>20108</v>
      </c>
      <c r="B85" s="27" t="s">
        <v>1307</v>
      </c>
      <c r="C85" s="26">
        <f>SUM(C86:C93)</f>
        <v>246</v>
      </c>
      <c r="D85" s="26">
        <f>SUM(D86:D93)</f>
        <v>247</v>
      </c>
      <c r="E85" s="26">
        <f>SUM(E86:E93)</f>
        <v>247</v>
      </c>
      <c r="F85" s="151">
        <f>E85/D85*100</f>
        <v>100</v>
      </c>
    </row>
    <row r="86" spans="1:6" ht="14.25">
      <c r="A86" s="28">
        <v>2010801</v>
      </c>
      <c r="B86" s="28" t="s">
        <v>1255</v>
      </c>
      <c r="C86" s="25">
        <v>100</v>
      </c>
      <c r="D86" s="150">
        <v>84</v>
      </c>
      <c r="E86" s="150">
        <v>84</v>
      </c>
      <c r="F86" s="151">
        <f>E86/D86*100</f>
        <v>100</v>
      </c>
    </row>
    <row r="87" spans="1:6" ht="14.25">
      <c r="A87" s="28">
        <v>2010802</v>
      </c>
      <c r="B87" s="28" t="s">
        <v>1256</v>
      </c>
      <c r="C87" s="25"/>
      <c r="D87" s="150">
        <v>10</v>
      </c>
      <c r="E87" s="150">
        <v>10</v>
      </c>
      <c r="F87" s="151">
        <f>E87/D87*100</f>
        <v>100</v>
      </c>
    </row>
    <row r="88" spans="1:6" ht="14.25">
      <c r="A88" s="28">
        <v>2010803</v>
      </c>
      <c r="B88" s="28" t="s">
        <v>1257</v>
      </c>
      <c r="C88" s="25"/>
      <c r="D88" s="25"/>
      <c r="E88" s="25"/>
      <c r="F88" s="151"/>
    </row>
    <row r="89" spans="1:6" ht="14.25">
      <c r="A89" s="28">
        <v>2010804</v>
      </c>
      <c r="B89" s="28" t="s">
        <v>1308</v>
      </c>
      <c r="C89" s="25">
        <v>36</v>
      </c>
      <c r="D89" s="150">
        <v>24</v>
      </c>
      <c r="E89" s="150">
        <v>24</v>
      </c>
      <c r="F89" s="151">
        <f>E89/D89*100</f>
        <v>100</v>
      </c>
    </row>
    <row r="90" spans="1:6" ht="14.25">
      <c r="A90" s="28">
        <v>2010805</v>
      </c>
      <c r="B90" s="28" t="s">
        <v>1309</v>
      </c>
      <c r="C90" s="25"/>
      <c r="D90" s="25"/>
      <c r="E90" s="25"/>
      <c r="F90" s="151"/>
    </row>
    <row r="91" spans="1:6" ht="14.25">
      <c r="A91" s="28">
        <v>2010806</v>
      </c>
      <c r="B91" s="28" t="s">
        <v>1297</v>
      </c>
      <c r="C91" s="25">
        <v>1</v>
      </c>
      <c r="D91" s="150">
        <v>1</v>
      </c>
      <c r="E91" s="150">
        <v>1</v>
      </c>
      <c r="F91" s="151">
        <f>E91/D91*100</f>
        <v>100</v>
      </c>
    </row>
    <row r="92" spans="1:6" ht="14.25">
      <c r="A92" s="28">
        <v>2010850</v>
      </c>
      <c r="B92" s="28" t="s">
        <v>1264</v>
      </c>
      <c r="C92" s="25">
        <v>29</v>
      </c>
      <c r="D92" s="150">
        <v>73</v>
      </c>
      <c r="E92" s="150">
        <v>73</v>
      </c>
      <c r="F92" s="151">
        <f>E92/D92*100</f>
        <v>100</v>
      </c>
    </row>
    <row r="93" spans="1:6" ht="14.25">
      <c r="A93" s="28">
        <v>2010899</v>
      </c>
      <c r="B93" s="28" t="s">
        <v>1310</v>
      </c>
      <c r="C93" s="25">
        <v>80</v>
      </c>
      <c r="D93" s="25">
        <v>55</v>
      </c>
      <c r="E93" s="25">
        <v>55</v>
      </c>
      <c r="F93" s="151">
        <f>E93/D93*100</f>
        <v>100</v>
      </c>
    </row>
    <row r="94" spans="1:6" ht="14.25">
      <c r="A94" s="28">
        <v>20109</v>
      </c>
      <c r="B94" s="27" t="s">
        <v>1311</v>
      </c>
      <c r="C94" s="26">
        <f>SUM(C95:C103)</f>
        <v>0</v>
      </c>
      <c r="D94" s="26">
        <f>SUM(D95:D103)</f>
        <v>0</v>
      </c>
      <c r="E94" s="26">
        <f>SUM(E95:E103)</f>
        <v>0</v>
      </c>
      <c r="F94" s="151"/>
    </row>
    <row r="95" spans="1:6" ht="14.25">
      <c r="A95" s="28">
        <v>2010901</v>
      </c>
      <c r="B95" s="28" t="s">
        <v>1255</v>
      </c>
      <c r="C95" s="25"/>
      <c r="D95" s="25"/>
      <c r="E95" s="25"/>
      <c r="F95" s="151"/>
    </row>
    <row r="96" spans="1:6" ht="14.25">
      <c r="A96" s="28">
        <v>2010902</v>
      </c>
      <c r="B96" s="28" t="s">
        <v>1256</v>
      </c>
      <c r="C96" s="25"/>
      <c r="D96" s="25"/>
      <c r="E96" s="25"/>
      <c r="F96" s="151"/>
    </row>
    <row r="97" spans="1:6" ht="14.25">
      <c r="A97" s="28">
        <v>2010903</v>
      </c>
      <c r="B97" s="28" t="s">
        <v>1257</v>
      </c>
      <c r="C97" s="25"/>
      <c r="D97" s="25"/>
      <c r="E97" s="25"/>
      <c r="F97" s="151"/>
    </row>
    <row r="98" spans="1:6" ht="14.25">
      <c r="A98" s="28">
        <v>2010904</v>
      </c>
      <c r="B98" s="28" t="s">
        <v>1312</v>
      </c>
      <c r="C98" s="25"/>
      <c r="D98" s="25"/>
      <c r="E98" s="25"/>
      <c r="F98" s="151"/>
    </row>
    <row r="99" spans="1:6" ht="14.25">
      <c r="A99" s="28">
        <v>2010905</v>
      </c>
      <c r="B99" s="28" t="s">
        <v>1313</v>
      </c>
      <c r="C99" s="25"/>
      <c r="D99" s="25"/>
      <c r="E99" s="25"/>
      <c r="F99" s="151"/>
    </row>
    <row r="100" spans="1:6" ht="14.25">
      <c r="A100" s="28">
        <v>2010907</v>
      </c>
      <c r="B100" s="28" t="s">
        <v>1314</v>
      </c>
      <c r="C100" s="25"/>
      <c r="D100" s="25"/>
      <c r="E100" s="25"/>
      <c r="F100" s="151"/>
    </row>
    <row r="101" spans="1:6" ht="14.25">
      <c r="A101" s="28">
        <v>2010908</v>
      </c>
      <c r="B101" s="28" t="s">
        <v>1297</v>
      </c>
      <c r="C101" s="25"/>
      <c r="D101" s="25"/>
      <c r="E101" s="25"/>
      <c r="F101" s="151"/>
    </row>
    <row r="102" spans="1:6" ht="14.25">
      <c r="A102" s="28">
        <v>2010950</v>
      </c>
      <c r="B102" s="28" t="s">
        <v>1264</v>
      </c>
      <c r="C102" s="25"/>
      <c r="D102" s="25"/>
      <c r="E102" s="25"/>
      <c r="F102" s="151"/>
    </row>
    <row r="103" spans="1:6" ht="14.25">
      <c r="A103" s="28">
        <v>2010999</v>
      </c>
      <c r="B103" s="28" t="s">
        <v>1315</v>
      </c>
      <c r="C103" s="25"/>
      <c r="D103" s="25"/>
      <c r="E103" s="25"/>
      <c r="F103" s="151"/>
    </row>
    <row r="104" spans="1:6" ht="14.25">
      <c r="A104" s="28">
        <v>20110</v>
      </c>
      <c r="B104" s="27" t="s">
        <v>1316</v>
      </c>
      <c r="C104" s="26">
        <f>SUM(C105:C113)</f>
        <v>518</v>
      </c>
      <c r="D104" s="26">
        <f>SUM(D105:D113)</f>
        <v>650</v>
      </c>
      <c r="E104" s="26">
        <f>SUM(E105:E113)</f>
        <v>650</v>
      </c>
      <c r="F104" s="151">
        <f>E104/D104*100</f>
        <v>100</v>
      </c>
    </row>
    <row r="105" spans="1:6" ht="14.25">
      <c r="A105" s="28">
        <v>2011001</v>
      </c>
      <c r="B105" s="28" t="s">
        <v>1255</v>
      </c>
      <c r="C105" s="25">
        <v>293</v>
      </c>
      <c r="D105" s="25">
        <v>429</v>
      </c>
      <c r="E105" s="25">
        <v>429</v>
      </c>
      <c r="F105" s="151">
        <f>E105/D105*100</f>
        <v>100</v>
      </c>
    </row>
    <row r="106" spans="1:6" ht="14.25">
      <c r="A106" s="28">
        <v>2011002</v>
      </c>
      <c r="B106" s="28" t="s">
        <v>1256</v>
      </c>
      <c r="C106" s="25"/>
      <c r="D106" s="25">
        <v>1</v>
      </c>
      <c r="E106" s="25">
        <v>1</v>
      </c>
      <c r="F106" s="151">
        <f>E106/D106*100</f>
        <v>100</v>
      </c>
    </row>
    <row r="107" spans="1:6" ht="14.25">
      <c r="A107" s="28">
        <v>2011003</v>
      </c>
      <c r="B107" s="28" t="s">
        <v>1257</v>
      </c>
      <c r="C107" s="25"/>
      <c r="D107" s="25"/>
      <c r="E107" s="25"/>
      <c r="F107" s="151"/>
    </row>
    <row r="108" spans="1:6" ht="14.25">
      <c r="A108" s="28">
        <v>2011004</v>
      </c>
      <c r="B108" s="28" t="s">
        <v>1317</v>
      </c>
      <c r="C108" s="25"/>
      <c r="D108" s="25"/>
      <c r="E108" s="25"/>
      <c r="F108" s="151"/>
    </row>
    <row r="109" spans="1:6" ht="14.25">
      <c r="A109" s="28">
        <v>2011005</v>
      </c>
      <c r="B109" s="28" t="s">
        <v>1318</v>
      </c>
      <c r="C109" s="25"/>
      <c r="D109" s="25"/>
      <c r="E109" s="25"/>
      <c r="F109" s="151"/>
    </row>
    <row r="110" spans="1:6" ht="14.25">
      <c r="A110" s="28">
        <v>2011007</v>
      </c>
      <c r="B110" s="28" t="s">
        <v>1319</v>
      </c>
      <c r="C110" s="25"/>
      <c r="D110" s="25"/>
      <c r="E110" s="25"/>
      <c r="F110" s="151"/>
    </row>
    <row r="111" spans="1:6" ht="14.25">
      <c r="A111" s="28">
        <v>2011008</v>
      </c>
      <c r="B111" s="28" t="s">
        <v>1320</v>
      </c>
      <c r="C111" s="25"/>
      <c r="D111" s="25"/>
      <c r="E111" s="25"/>
      <c r="F111" s="151"/>
    </row>
    <row r="112" spans="1:6" ht="14.25">
      <c r="A112" s="28">
        <v>2011050</v>
      </c>
      <c r="B112" s="28" t="s">
        <v>1264</v>
      </c>
      <c r="C112" s="25">
        <v>100</v>
      </c>
      <c r="D112" s="25">
        <v>82</v>
      </c>
      <c r="E112" s="25">
        <v>82</v>
      </c>
      <c r="F112" s="151">
        <f>E112/D112*100</f>
        <v>100</v>
      </c>
    </row>
    <row r="113" spans="1:6" ht="14.25">
      <c r="A113" s="28">
        <v>2011099</v>
      </c>
      <c r="B113" s="28" t="s">
        <v>1321</v>
      </c>
      <c r="C113" s="25">
        <v>125</v>
      </c>
      <c r="D113" s="25">
        <v>138</v>
      </c>
      <c r="E113" s="25">
        <v>138</v>
      </c>
      <c r="F113" s="151">
        <f>E113/D113*100</f>
        <v>100</v>
      </c>
    </row>
    <row r="114" spans="1:6" ht="14.25">
      <c r="A114" s="28">
        <v>20111</v>
      </c>
      <c r="B114" s="27" t="s">
        <v>1322</v>
      </c>
      <c r="C114" s="26">
        <f>SUM(C115:C122)</f>
        <v>340</v>
      </c>
      <c r="D114" s="26">
        <f>SUM(D115:D122)</f>
        <v>532</v>
      </c>
      <c r="E114" s="26">
        <f>SUM(E115:E122)</f>
        <v>532</v>
      </c>
      <c r="F114" s="151">
        <f>E114/D114*100</f>
        <v>100</v>
      </c>
    </row>
    <row r="115" spans="1:6" ht="14.25">
      <c r="A115" s="28">
        <v>2011101</v>
      </c>
      <c r="B115" s="28" t="s">
        <v>1255</v>
      </c>
      <c r="C115" s="25">
        <v>257</v>
      </c>
      <c r="D115" s="25">
        <v>426</v>
      </c>
      <c r="E115" s="25">
        <v>426</v>
      </c>
      <c r="F115" s="151">
        <f>E115/D115*100</f>
        <v>100</v>
      </c>
    </row>
    <row r="116" spans="1:6" ht="14.25">
      <c r="A116" s="28">
        <v>2011102</v>
      </c>
      <c r="B116" s="28" t="s">
        <v>1256</v>
      </c>
      <c r="C116" s="25"/>
      <c r="D116" s="25"/>
      <c r="E116" s="25"/>
      <c r="F116" s="151"/>
    </row>
    <row r="117" spans="1:6" ht="14.25">
      <c r="A117" s="28">
        <v>2011103</v>
      </c>
      <c r="B117" s="28" t="s">
        <v>1257</v>
      </c>
      <c r="C117" s="25"/>
      <c r="D117" s="25"/>
      <c r="E117" s="25"/>
      <c r="F117" s="151"/>
    </row>
    <row r="118" spans="1:6" ht="14.25">
      <c r="A118" s="28">
        <v>2011104</v>
      </c>
      <c r="B118" s="28" t="s">
        <v>1323</v>
      </c>
      <c r="C118" s="25">
        <v>33</v>
      </c>
      <c r="D118" s="25">
        <v>26</v>
      </c>
      <c r="E118" s="25">
        <v>26</v>
      </c>
      <c r="F118" s="151">
        <f>E118/D118*100</f>
        <v>100</v>
      </c>
    </row>
    <row r="119" spans="1:6" ht="14.25">
      <c r="A119" s="28">
        <v>2011105</v>
      </c>
      <c r="B119" s="28" t="s">
        <v>1324</v>
      </c>
      <c r="C119" s="25"/>
      <c r="D119" s="25"/>
      <c r="E119" s="25"/>
      <c r="F119" s="151"/>
    </row>
    <row r="120" spans="1:6" ht="14.25">
      <c r="A120" s="28">
        <v>2011106</v>
      </c>
      <c r="B120" s="28" t="s">
        <v>1325</v>
      </c>
      <c r="C120" s="25"/>
      <c r="D120" s="25"/>
      <c r="E120" s="25"/>
      <c r="F120" s="151"/>
    </row>
    <row r="121" spans="1:6" ht="14.25">
      <c r="A121" s="28">
        <v>2011150</v>
      </c>
      <c r="B121" s="28" t="s">
        <v>1264</v>
      </c>
      <c r="C121" s="25"/>
      <c r="D121" s="25"/>
      <c r="E121" s="25"/>
      <c r="F121" s="151"/>
    </row>
    <row r="122" spans="1:6" ht="14.25">
      <c r="A122" s="28">
        <v>2011199</v>
      </c>
      <c r="B122" s="28" t="s">
        <v>1326</v>
      </c>
      <c r="C122" s="25">
        <v>50</v>
      </c>
      <c r="D122" s="25">
        <v>80</v>
      </c>
      <c r="E122" s="25">
        <v>80</v>
      </c>
      <c r="F122" s="151">
        <f>E122/D122*100</f>
        <v>100</v>
      </c>
    </row>
    <row r="123" spans="1:6" ht="14.25">
      <c r="A123" s="28">
        <v>20113</v>
      </c>
      <c r="B123" s="27" t="s">
        <v>1327</v>
      </c>
      <c r="C123" s="26">
        <f>SUM(C124:C133)</f>
        <v>0</v>
      </c>
      <c r="D123" s="26">
        <f>SUM(D124:D133)</f>
        <v>102</v>
      </c>
      <c r="E123" s="26">
        <f>SUM(E124:E133)</f>
        <v>102</v>
      </c>
      <c r="F123" s="151">
        <f>E123/D123*100</f>
        <v>100</v>
      </c>
    </row>
    <row r="124" spans="1:6" ht="14.25">
      <c r="A124" s="28">
        <v>2011301</v>
      </c>
      <c r="B124" s="28" t="s">
        <v>1255</v>
      </c>
      <c r="C124" s="25"/>
      <c r="D124" s="25">
        <v>43</v>
      </c>
      <c r="E124" s="25">
        <v>43</v>
      </c>
      <c r="F124" s="151">
        <f>E124/D124*100</f>
        <v>100</v>
      </c>
    </row>
    <row r="125" spans="1:6" ht="14.25">
      <c r="A125" s="28">
        <v>2011302</v>
      </c>
      <c r="B125" s="28" t="s">
        <v>1256</v>
      </c>
      <c r="C125" s="25"/>
      <c r="D125" s="25">
        <v>25</v>
      </c>
      <c r="E125" s="25">
        <v>25</v>
      </c>
      <c r="F125" s="151">
        <f>E125/D125*100</f>
        <v>100</v>
      </c>
    </row>
    <row r="126" spans="1:6" ht="14.25">
      <c r="A126" s="28">
        <v>2011303</v>
      </c>
      <c r="B126" s="28" t="s">
        <v>1257</v>
      </c>
      <c r="C126" s="25"/>
      <c r="D126" s="25"/>
      <c r="E126" s="25"/>
      <c r="F126" s="151"/>
    </row>
    <row r="127" spans="1:6" ht="14.25">
      <c r="A127" s="28">
        <v>2011304</v>
      </c>
      <c r="B127" s="28" t="s">
        <v>1328</v>
      </c>
      <c r="C127" s="25"/>
      <c r="D127" s="25"/>
      <c r="E127" s="25"/>
      <c r="F127" s="151"/>
    </row>
    <row r="128" spans="1:6" ht="14.25">
      <c r="A128" s="28">
        <v>2011305</v>
      </c>
      <c r="B128" s="28" t="s">
        <v>1329</v>
      </c>
      <c r="C128" s="25"/>
      <c r="D128" s="25"/>
      <c r="E128" s="25"/>
      <c r="F128" s="151"/>
    </row>
    <row r="129" spans="1:6" ht="14.25">
      <c r="A129" s="28">
        <v>2011306</v>
      </c>
      <c r="B129" s="28" t="s">
        <v>1330</v>
      </c>
      <c r="C129" s="25"/>
      <c r="D129" s="25"/>
      <c r="E129" s="25"/>
      <c r="F129" s="151"/>
    </row>
    <row r="130" spans="1:6" ht="14.25">
      <c r="A130" s="28">
        <v>2011307</v>
      </c>
      <c r="B130" s="28" t="s">
        <v>1331</v>
      </c>
      <c r="C130" s="25"/>
      <c r="D130" s="25"/>
      <c r="E130" s="25"/>
      <c r="F130" s="151"/>
    </row>
    <row r="131" spans="1:6" ht="14.25">
      <c r="A131" s="28">
        <v>2011308</v>
      </c>
      <c r="B131" s="28" t="s">
        <v>1332</v>
      </c>
      <c r="C131" s="25"/>
      <c r="D131" s="25"/>
      <c r="E131" s="25"/>
      <c r="F131" s="151"/>
    </row>
    <row r="132" spans="1:6" ht="14.25">
      <c r="A132" s="28">
        <v>2011350</v>
      </c>
      <c r="B132" s="28" t="s">
        <v>1264</v>
      </c>
      <c r="C132" s="25"/>
      <c r="D132" s="25">
        <v>34</v>
      </c>
      <c r="E132" s="25">
        <v>34</v>
      </c>
      <c r="F132" s="151">
        <f>E132/D132*100</f>
        <v>100</v>
      </c>
    </row>
    <row r="133" spans="1:6" ht="14.25">
      <c r="A133" s="28">
        <v>2011399</v>
      </c>
      <c r="B133" s="28" t="s">
        <v>1359</v>
      </c>
      <c r="C133" s="25"/>
      <c r="D133" s="25"/>
      <c r="E133" s="25"/>
      <c r="F133" s="151"/>
    </row>
    <row r="134" spans="1:6" ht="14.25">
      <c r="A134" s="28">
        <v>20114</v>
      </c>
      <c r="B134" s="27" t="s">
        <v>1360</v>
      </c>
      <c r="C134" s="26">
        <f>SUM(C135:C145)</f>
        <v>0</v>
      </c>
      <c r="D134" s="26">
        <f>SUM(D135:D145)</f>
        <v>0</v>
      </c>
      <c r="E134" s="26">
        <f>SUM(E135:E145)</f>
        <v>0</v>
      </c>
      <c r="F134" s="151" t="e">
        <f>E134/D134*100</f>
        <v>#DIV/0!</v>
      </c>
    </row>
    <row r="135" spans="1:6" ht="14.25">
      <c r="A135" s="28">
        <v>2011401</v>
      </c>
      <c r="B135" s="28" t="s">
        <v>1255</v>
      </c>
      <c r="C135" s="25"/>
      <c r="D135" s="25"/>
      <c r="E135" s="25"/>
      <c r="F135" s="151"/>
    </row>
    <row r="136" spans="1:6" ht="14.25">
      <c r="A136" s="28">
        <v>2011402</v>
      </c>
      <c r="B136" s="28" t="s">
        <v>1256</v>
      </c>
      <c r="C136" s="25"/>
      <c r="D136" s="25"/>
      <c r="E136" s="25"/>
      <c r="F136" s="151"/>
    </row>
    <row r="137" spans="1:6" ht="14.25">
      <c r="A137" s="28">
        <v>2011403</v>
      </c>
      <c r="B137" s="28" t="s">
        <v>1257</v>
      </c>
      <c r="C137" s="25"/>
      <c r="D137" s="25"/>
      <c r="E137" s="25"/>
      <c r="F137" s="151"/>
    </row>
    <row r="138" spans="1:6" ht="14.25">
      <c r="A138" s="28">
        <v>2011404</v>
      </c>
      <c r="B138" s="28" t="s">
        <v>1361</v>
      </c>
      <c r="C138" s="25"/>
      <c r="D138" s="25"/>
      <c r="E138" s="25"/>
      <c r="F138" s="151"/>
    </row>
    <row r="139" spans="1:6" ht="14.25">
      <c r="A139" s="28">
        <v>2011405</v>
      </c>
      <c r="B139" s="28" t="s">
        <v>1362</v>
      </c>
      <c r="C139" s="25"/>
      <c r="D139" s="25"/>
      <c r="E139" s="25"/>
      <c r="F139" s="151"/>
    </row>
    <row r="140" spans="1:6" ht="14.25">
      <c r="A140" s="28">
        <v>2011406</v>
      </c>
      <c r="B140" s="28" t="s">
        <v>1363</v>
      </c>
      <c r="C140" s="25"/>
      <c r="D140" s="25"/>
      <c r="E140" s="25"/>
      <c r="F140" s="151"/>
    </row>
    <row r="141" spans="1:6" ht="14.25">
      <c r="A141" s="28">
        <v>2011407</v>
      </c>
      <c r="B141" s="28" t="s">
        <v>1364</v>
      </c>
      <c r="C141" s="25"/>
      <c r="D141" s="25"/>
      <c r="E141" s="25"/>
      <c r="F141" s="151"/>
    </row>
    <row r="142" spans="1:6" ht="14.25">
      <c r="A142" s="28">
        <v>2011408</v>
      </c>
      <c r="B142" s="28" t="s">
        <v>1365</v>
      </c>
      <c r="C142" s="25"/>
      <c r="D142" s="25"/>
      <c r="E142" s="25"/>
      <c r="F142" s="151"/>
    </row>
    <row r="143" spans="1:6" ht="14.25">
      <c r="A143" s="28">
        <v>2011409</v>
      </c>
      <c r="B143" s="28" t="s">
        <v>1366</v>
      </c>
      <c r="C143" s="25"/>
      <c r="D143" s="25"/>
      <c r="E143" s="25"/>
      <c r="F143" s="151"/>
    </row>
    <row r="144" spans="1:6" ht="14.25">
      <c r="A144" s="28">
        <v>2011450</v>
      </c>
      <c r="B144" s="28" t="s">
        <v>1264</v>
      </c>
      <c r="C144" s="25"/>
      <c r="D144" s="25"/>
      <c r="E144" s="25"/>
      <c r="F144" s="151"/>
    </row>
    <row r="145" spans="1:6" ht="14.25">
      <c r="A145" s="28">
        <v>2011499</v>
      </c>
      <c r="B145" s="28" t="s">
        <v>1367</v>
      </c>
      <c r="C145" s="25"/>
      <c r="D145" s="25"/>
      <c r="E145" s="25"/>
      <c r="F145" s="151"/>
    </row>
    <row r="146" spans="1:6" ht="14.25">
      <c r="A146" s="28">
        <v>20123</v>
      </c>
      <c r="B146" s="27" t="s">
        <v>1368</v>
      </c>
      <c r="C146" s="26">
        <f>SUM(C147:C152)</f>
        <v>122</v>
      </c>
      <c r="D146" s="26">
        <f>SUM(D147:D152)</f>
        <v>374</v>
      </c>
      <c r="E146" s="26">
        <f>SUM(E147:E152)</f>
        <v>374</v>
      </c>
      <c r="F146" s="151">
        <f>E146/D146*100</f>
        <v>100</v>
      </c>
    </row>
    <row r="147" spans="1:6" ht="14.25">
      <c r="A147" s="28">
        <v>2012301</v>
      </c>
      <c r="B147" s="28" t="s">
        <v>1255</v>
      </c>
      <c r="C147" s="25">
        <v>85</v>
      </c>
      <c r="D147" s="25">
        <v>93</v>
      </c>
      <c r="E147" s="25">
        <v>93</v>
      </c>
      <c r="F147" s="151">
        <f>E147/D147*100</f>
        <v>100</v>
      </c>
    </row>
    <row r="148" spans="1:6" ht="14.25">
      <c r="A148" s="28">
        <v>2012302</v>
      </c>
      <c r="B148" s="28" t="s">
        <v>1256</v>
      </c>
      <c r="C148" s="25"/>
      <c r="D148" s="25"/>
      <c r="E148" s="25"/>
      <c r="F148" s="151"/>
    </row>
    <row r="149" spans="1:6" ht="14.25">
      <c r="A149" s="28">
        <v>2012303</v>
      </c>
      <c r="B149" s="28" t="s">
        <v>1257</v>
      </c>
      <c r="C149" s="25"/>
      <c r="D149" s="25"/>
      <c r="E149" s="25"/>
      <c r="F149" s="151"/>
    </row>
    <row r="150" spans="1:6" ht="14.25">
      <c r="A150" s="28">
        <v>2012304</v>
      </c>
      <c r="B150" s="28" t="s">
        <v>1369</v>
      </c>
      <c r="C150" s="25">
        <v>37</v>
      </c>
      <c r="D150" s="25">
        <v>124</v>
      </c>
      <c r="E150" s="25">
        <v>124</v>
      </c>
      <c r="F150" s="151">
        <f>E150/D150*100</f>
        <v>100</v>
      </c>
    </row>
    <row r="151" spans="1:6" ht="14.25">
      <c r="A151" s="28">
        <v>2012350</v>
      </c>
      <c r="B151" s="28" t="s">
        <v>1264</v>
      </c>
      <c r="C151" s="25"/>
      <c r="D151" s="25">
        <v>34</v>
      </c>
      <c r="E151" s="25">
        <v>34</v>
      </c>
      <c r="F151" s="151">
        <f>E151/D151*100</f>
        <v>100</v>
      </c>
    </row>
    <row r="152" spans="1:6" ht="14.25">
      <c r="A152" s="28">
        <v>2012399</v>
      </c>
      <c r="B152" s="28" t="s">
        <v>1370</v>
      </c>
      <c r="C152" s="25"/>
      <c r="D152" s="25">
        <v>123</v>
      </c>
      <c r="E152" s="25">
        <v>123</v>
      </c>
      <c r="F152" s="151">
        <f>E152/D152*100</f>
        <v>100</v>
      </c>
    </row>
    <row r="153" spans="1:6" ht="14.25">
      <c r="A153" s="28">
        <v>20125</v>
      </c>
      <c r="B153" s="27" t="s">
        <v>1371</v>
      </c>
      <c r="C153" s="26">
        <f>SUM(C154:C160)</f>
        <v>0</v>
      </c>
      <c r="D153" s="26">
        <f>SUM(D154:D160)</f>
        <v>0</v>
      </c>
      <c r="E153" s="26">
        <f>SUM(E154:E160)</f>
        <v>0</v>
      </c>
      <c r="F153" s="151"/>
    </row>
    <row r="154" spans="1:6" ht="14.25">
      <c r="A154" s="28">
        <v>2012501</v>
      </c>
      <c r="B154" s="28" t="s">
        <v>1255</v>
      </c>
      <c r="C154" s="25"/>
      <c r="D154" s="25"/>
      <c r="E154" s="25"/>
      <c r="F154" s="151"/>
    </row>
    <row r="155" spans="1:6" ht="14.25">
      <c r="A155" s="28">
        <v>2012502</v>
      </c>
      <c r="B155" s="28" t="s">
        <v>1256</v>
      </c>
      <c r="C155" s="25"/>
      <c r="D155" s="25"/>
      <c r="E155" s="25"/>
      <c r="F155" s="151"/>
    </row>
    <row r="156" spans="1:6" ht="14.25">
      <c r="A156" s="28">
        <v>2012503</v>
      </c>
      <c r="B156" s="28" t="s">
        <v>1257</v>
      </c>
      <c r="C156" s="25"/>
      <c r="D156" s="25"/>
      <c r="E156" s="25"/>
      <c r="F156" s="151"/>
    </row>
    <row r="157" spans="1:6" ht="14.25">
      <c r="A157" s="28">
        <v>2012504</v>
      </c>
      <c r="B157" s="28" t="s">
        <v>1372</v>
      </c>
      <c r="C157" s="25"/>
      <c r="D157" s="25"/>
      <c r="E157" s="25"/>
      <c r="F157" s="151"/>
    </row>
    <row r="158" spans="1:6" ht="14.25">
      <c r="A158" s="28">
        <v>2012505</v>
      </c>
      <c r="B158" s="28" t="s">
        <v>1373</v>
      </c>
      <c r="C158" s="25"/>
      <c r="D158" s="25"/>
      <c r="E158" s="25"/>
      <c r="F158" s="151"/>
    </row>
    <row r="159" spans="1:6" ht="14.25">
      <c r="A159" s="28">
        <v>2012550</v>
      </c>
      <c r="B159" s="28" t="s">
        <v>1264</v>
      </c>
      <c r="C159" s="25"/>
      <c r="D159" s="25"/>
      <c r="E159" s="25"/>
      <c r="F159" s="151"/>
    </row>
    <row r="160" spans="1:6" ht="14.25">
      <c r="A160" s="28">
        <v>2012599</v>
      </c>
      <c r="B160" s="28" t="s">
        <v>1374</v>
      </c>
      <c r="C160" s="25"/>
      <c r="D160" s="25"/>
      <c r="E160" s="25"/>
      <c r="F160" s="151"/>
    </row>
    <row r="161" spans="1:6" ht="14.25">
      <c r="A161" s="28">
        <v>20126</v>
      </c>
      <c r="B161" s="27" t="s">
        <v>1375</v>
      </c>
      <c r="C161" s="26">
        <f>SUM(C162:C166)</f>
        <v>82</v>
      </c>
      <c r="D161" s="26">
        <f>SUM(D162:D166)</f>
        <v>109</v>
      </c>
      <c r="E161" s="26">
        <f>SUM(E162:E166)</f>
        <v>109</v>
      </c>
      <c r="F161" s="151">
        <f aca="true" t="shared" si="1" ref="F161:F219">E161/D161*100</f>
        <v>100</v>
      </c>
    </row>
    <row r="162" spans="1:6" ht="14.25">
      <c r="A162" s="28">
        <v>2012601</v>
      </c>
      <c r="B162" s="28" t="s">
        <v>1255</v>
      </c>
      <c r="C162" s="25">
        <v>64</v>
      </c>
      <c r="D162" s="25">
        <v>93</v>
      </c>
      <c r="E162" s="25">
        <v>93</v>
      </c>
      <c r="F162" s="151">
        <f t="shared" si="1"/>
        <v>100</v>
      </c>
    </row>
    <row r="163" spans="1:6" ht="14.25">
      <c r="A163" s="28">
        <v>2012602</v>
      </c>
      <c r="B163" s="28" t="s">
        <v>1256</v>
      </c>
      <c r="C163" s="25"/>
      <c r="D163" s="25"/>
      <c r="E163" s="25"/>
      <c r="F163" s="151"/>
    </row>
    <row r="164" spans="1:6" ht="14.25">
      <c r="A164" s="28">
        <v>2012603</v>
      </c>
      <c r="B164" s="28" t="s">
        <v>1257</v>
      </c>
      <c r="C164" s="25"/>
      <c r="D164" s="25"/>
      <c r="E164" s="25"/>
      <c r="F164" s="151"/>
    </row>
    <row r="165" spans="1:6" ht="14.25">
      <c r="A165" s="28">
        <v>2012604</v>
      </c>
      <c r="B165" s="28" t="s">
        <v>1376</v>
      </c>
      <c r="C165" s="25">
        <v>18</v>
      </c>
      <c r="D165" s="25">
        <v>9</v>
      </c>
      <c r="E165" s="25">
        <v>9</v>
      </c>
      <c r="F165" s="151">
        <f t="shared" si="1"/>
        <v>100</v>
      </c>
    </row>
    <row r="166" spans="1:6" ht="14.25">
      <c r="A166" s="28">
        <v>2012699</v>
      </c>
      <c r="B166" s="28" t="s">
        <v>1377</v>
      </c>
      <c r="C166" s="25"/>
      <c r="D166" s="25">
        <v>7</v>
      </c>
      <c r="E166" s="25">
        <v>7</v>
      </c>
      <c r="F166" s="151">
        <f t="shared" si="1"/>
        <v>100</v>
      </c>
    </row>
    <row r="167" spans="1:6" ht="14.25">
      <c r="A167" s="28">
        <v>20128</v>
      </c>
      <c r="B167" s="27" t="s">
        <v>1378</v>
      </c>
      <c r="C167" s="26">
        <f>SUM(C168:C173)</f>
        <v>67</v>
      </c>
      <c r="D167" s="26">
        <f>SUM(D168:D173)</f>
        <v>83</v>
      </c>
      <c r="E167" s="26">
        <f>SUM(E168:E173)</f>
        <v>83</v>
      </c>
      <c r="F167" s="151">
        <f t="shared" si="1"/>
        <v>100</v>
      </c>
    </row>
    <row r="168" spans="1:6" ht="14.25">
      <c r="A168" s="28">
        <v>2012801</v>
      </c>
      <c r="B168" s="28" t="s">
        <v>1255</v>
      </c>
      <c r="C168" s="25">
        <v>62</v>
      </c>
      <c r="D168" s="25">
        <v>78</v>
      </c>
      <c r="E168" s="25">
        <v>78</v>
      </c>
      <c r="F168" s="151">
        <f t="shared" si="1"/>
        <v>100</v>
      </c>
    </row>
    <row r="169" spans="1:6" ht="14.25">
      <c r="A169" s="28">
        <v>2012802</v>
      </c>
      <c r="B169" s="28" t="s">
        <v>1256</v>
      </c>
      <c r="C169" s="25"/>
      <c r="D169" s="25"/>
      <c r="E169" s="25"/>
      <c r="F169" s="151"/>
    </row>
    <row r="170" spans="1:6" ht="14.25">
      <c r="A170" s="28">
        <v>2012803</v>
      </c>
      <c r="B170" s="28" t="s">
        <v>1257</v>
      </c>
      <c r="C170" s="25"/>
      <c r="D170" s="25"/>
      <c r="E170" s="25"/>
      <c r="F170" s="151"/>
    </row>
    <row r="171" spans="1:6" ht="14.25">
      <c r="A171" s="28">
        <v>2012804</v>
      </c>
      <c r="B171" s="28" t="s">
        <v>1269</v>
      </c>
      <c r="C171" s="25">
        <v>5</v>
      </c>
      <c r="D171" s="25">
        <v>5</v>
      </c>
      <c r="E171" s="25">
        <v>5</v>
      </c>
      <c r="F171" s="151">
        <f t="shared" si="1"/>
        <v>100</v>
      </c>
    </row>
    <row r="172" spans="1:6" ht="14.25">
      <c r="A172" s="28">
        <v>2012850</v>
      </c>
      <c r="B172" s="28" t="s">
        <v>1264</v>
      </c>
      <c r="C172" s="25"/>
      <c r="D172" s="25"/>
      <c r="E172" s="25"/>
      <c r="F172" s="151"/>
    </row>
    <row r="173" spans="1:6" ht="14.25">
      <c r="A173" s="28">
        <v>2012899</v>
      </c>
      <c r="B173" s="28" t="s">
        <v>1379</v>
      </c>
      <c r="C173" s="25"/>
      <c r="D173" s="25"/>
      <c r="E173" s="25"/>
      <c r="F173" s="151"/>
    </row>
    <row r="174" spans="1:6" ht="14.25">
      <c r="A174" s="28">
        <v>20129</v>
      </c>
      <c r="B174" s="27" t="s">
        <v>1380</v>
      </c>
      <c r="C174" s="26">
        <f>SUM(C175:C180)</f>
        <v>200</v>
      </c>
      <c r="D174" s="26">
        <f>SUM(D175:D180)</f>
        <v>292</v>
      </c>
      <c r="E174" s="26">
        <f>SUM(E175:E180)</f>
        <v>292</v>
      </c>
      <c r="F174" s="151">
        <f t="shared" si="1"/>
        <v>100</v>
      </c>
    </row>
    <row r="175" spans="1:6" ht="14.25">
      <c r="A175" s="28">
        <v>2012901</v>
      </c>
      <c r="B175" s="28" t="s">
        <v>1255</v>
      </c>
      <c r="C175" s="25">
        <v>162</v>
      </c>
      <c r="D175" s="25">
        <v>200</v>
      </c>
      <c r="E175" s="25">
        <v>200</v>
      </c>
      <c r="F175" s="151">
        <f t="shared" si="1"/>
        <v>100</v>
      </c>
    </row>
    <row r="176" spans="1:6" ht="14.25">
      <c r="A176" s="28">
        <v>2012902</v>
      </c>
      <c r="B176" s="28" t="s">
        <v>1256</v>
      </c>
      <c r="C176" s="25">
        <v>7</v>
      </c>
      <c r="D176" s="25">
        <v>22</v>
      </c>
      <c r="E176" s="25">
        <v>22</v>
      </c>
      <c r="F176" s="151">
        <f t="shared" si="1"/>
        <v>100</v>
      </c>
    </row>
    <row r="177" spans="1:6" ht="14.25">
      <c r="A177" s="28">
        <v>2012903</v>
      </c>
      <c r="B177" s="28" t="s">
        <v>1257</v>
      </c>
      <c r="C177" s="25"/>
      <c r="D177" s="25"/>
      <c r="E177" s="25"/>
      <c r="F177" s="151"/>
    </row>
    <row r="178" spans="1:6" ht="14.25">
      <c r="A178" s="28">
        <v>2012906</v>
      </c>
      <c r="B178" s="28" t="s">
        <v>188</v>
      </c>
      <c r="C178" s="25"/>
      <c r="D178" s="25"/>
      <c r="E178" s="25"/>
      <c r="F178" s="151"/>
    </row>
    <row r="179" spans="1:6" ht="14.25">
      <c r="A179" s="28">
        <v>2012950</v>
      </c>
      <c r="B179" s="28" t="s">
        <v>1264</v>
      </c>
      <c r="C179" s="25"/>
      <c r="D179" s="25">
        <v>10</v>
      </c>
      <c r="E179" s="25">
        <v>10</v>
      </c>
      <c r="F179" s="151">
        <f t="shared" si="1"/>
        <v>100</v>
      </c>
    </row>
    <row r="180" spans="1:6" ht="14.25">
      <c r="A180" s="28">
        <v>2012999</v>
      </c>
      <c r="B180" s="28" t="s">
        <v>1381</v>
      </c>
      <c r="C180" s="25">
        <v>31</v>
      </c>
      <c r="D180" s="25">
        <v>60</v>
      </c>
      <c r="E180" s="25">
        <v>60</v>
      </c>
      <c r="F180" s="151">
        <f t="shared" si="1"/>
        <v>100</v>
      </c>
    </row>
    <row r="181" spans="1:6" ht="14.25">
      <c r="A181" s="28">
        <v>20131</v>
      </c>
      <c r="B181" s="27" t="s">
        <v>1382</v>
      </c>
      <c r="C181" s="26">
        <f>SUM(C182:C187)</f>
        <v>879</v>
      </c>
      <c r="D181" s="26">
        <f>SUM(D182:D187)</f>
        <v>756</v>
      </c>
      <c r="E181" s="26">
        <f>SUM(E182:E187)</f>
        <v>756</v>
      </c>
      <c r="F181" s="151">
        <f t="shared" si="1"/>
        <v>100</v>
      </c>
    </row>
    <row r="182" spans="1:6" ht="14.25">
      <c r="A182" s="28">
        <v>2013101</v>
      </c>
      <c r="B182" s="28" t="s">
        <v>1255</v>
      </c>
      <c r="C182" s="25">
        <v>302</v>
      </c>
      <c r="D182" s="25">
        <v>254</v>
      </c>
      <c r="E182" s="25">
        <v>254</v>
      </c>
      <c r="F182" s="151">
        <f t="shared" si="1"/>
        <v>100</v>
      </c>
    </row>
    <row r="183" spans="1:6" ht="14.25">
      <c r="A183" s="28">
        <v>2013102</v>
      </c>
      <c r="B183" s="28" t="s">
        <v>1256</v>
      </c>
      <c r="C183" s="25">
        <v>210</v>
      </c>
      <c r="D183" s="25">
        <v>163</v>
      </c>
      <c r="E183" s="25">
        <v>163</v>
      </c>
      <c r="F183" s="151">
        <f t="shared" si="1"/>
        <v>100</v>
      </c>
    </row>
    <row r="184" spans="1:6" ht="14.25">
      <c r="A184" s="28">
        <v>2013103</v>
      </c>
      <c r="B184" s="28" t="s">
        <v>1257</v>
      </c>
      <c r="C184" s="25"/>
      <c r="D184" s="25"/>
      <c r="E184" s="25"/>
      <c r="F184" s="151"/>
    </row>
    <row r="185" spans="1:6" ht="14.25">
      <c r="A185" s="28">
        <v>2013105</v>
      </c>
      <c r="B185" s="28" t="s">
        <v>1383</v>
      </c>
      <c r="C185" s="25">
        <v>332</v>
      </c>
      <c r="D185" s="25">
        <v>309</v>
      </c>
      <c r="E185" s="25">
        <v>309</v>
      </c>
      <c r="F185" s="151"/>
    </row>
    <row r="186" spans="1:6" ht="14.25">
      <c r="A186" s="28">
        <v>2013150</v>
      </c>
      <c r="B186" s="28" t="s">
        <v>1264</v>
      </c>
      <c r="C186" s="25">
        <v>35</v>
      </c>
      <c r="D186" s="25">
        <v>30</v>
      </c>
      <c r="E186" s="25">
        <v>30</v>
      </c>
      <c r="F186" s="151">
        <f t="shared" si="1"/>
        <v>100</v>
      </c>
    </row>
    <row r="187" spans="1:6" ht="14.25">
      <c r="A187" s="28">
        <v>2013199</v>
      </c>
      <c r="B187" s="28" t="s">
        <v>1384</v>
      </c>
      <c r="C187" s="25"/>
      <c r="D187" s="25"/>
      <c r="E187" s="25"/>
      <c r="F187" s="151"/>
    </row>
    <row r="188" spans="1:6" ht="14.25">
      <c r="A188" s="28">
        <v>20132</v>
      </c>
      <c r="B188" s="27" t="s">
        <v>1385</v>
      </c>
      <c r="C188" s="26">
        <f>SUM(C189:C194)</f>
        <v>654</v>
      </c>
      <c r="D188" s="26">
        <f>SUM(D189:D194)</f>
        <v>419</v>
      </c>
      <c r="E188" s="26">
        <f>SUM(E189:E194)</f>
        <v>419</v>
      </c>
      <c r="F188" s="151">
        <f t="shared" si="1"/>
        <v>100</v>
      </c>
    </row>
    <row r="189" spans="1:6" ht="14.25">
      <c r="A189" s="28">
        <v>2013201</v>
      </c>
      <c r="B189" s="28" t="s">
        <v>1255</v>
      </c>
      <c r="C189" s="25">
        <v>150</v>
      </c>
      <c r="D189" s="25">
        <v>207</v>
      </c>
      <c r="E189" s="25">
        <v>207</v>
      </c>
      <c r="F189" s="151">
        <f t="shared" si="1"/>
        <v>100</v>
      </c>
    </row>
    <row r="190" spans="1:6" ht="14.25">
      <c r="A190" s="28">
        <v>2013202</v>
      </c>
      <c r="B190" s="28" t="s">
        <v>1256</v>
      </c>
      <c r="C190" s="25"/>
      <c r="D190" s="25"/>
      <c r="E190" s="25"/>
      <c r="F190" s="151"/>
    </row>
    <row r="191" spans="1:6" ht="14.25">
      <c r="A191" s="28">
        <v>2013203</v>
      </c>
      <c r="B191" s="28" t="s">
        <v>1257</v>
      </c>
      <c r="C191" s="25"/>
      <c r="D191" s="25"/>
      <c r="E191" s="25"/>
      <c r="F191" s="151"/>
    </row>
    <row r="192" spans="1:6" ht="14.25">
      <c r="A192" s="28">
        <v>2013204</v>
      </c>
      <c r="B192" s="28" t="s">
        <v>189</v>
      </c>
      <c r="C192" s="25"/>
      <c r="D192" s="25"/>
      <c r="E192" s="25"/>
      <c r="F192" s="151"/>
    </row>
    <row r="193" spans="1:6" ht="14.25">
      <c r="A193" s="28">
        <v>2013250</v>
      </c>
      <c r="B193" s="28" t="s">
        <v>1264</v>
      </c>
      <c r="C193" s="25"/>
      <c r="D193" s="25"/>
      <c r="E193" s="25"/>
      <c r="F193" s="151"/>
    </row>
    <row r="194" spans="1:6" ht="14.25">
      <c r="A194" s="28">
        <v>2013299</v>
      </c>
      <c r="B194" s="28" t="s">
        <v>1386</v>
      </c>
      <c r="C194" s="25">
        <v>504</v>
      </c>
      <c r="D194" s="25">
        <v>212</v>
      </c>
      <c r="E194" s="25">
        <v>212</v>
      </c>
      <c r="F194" s="151">
        <f t="shared" si="1"/>
        <v>100</v>
      </c>
    </row>
    <row r="195" spans="1:6" ht="14.25">
      <c r="A195" s="28">
        <v>20133</v>
      </c>
      <c r="B195" s="27" t="s">
        <v>1387</v>
      </c>
      <c r="C195" s="26">
        <f>SUM(C196:C200)</f>
        <v>204</v>
      </c>
      <c r="D195" s="26">
        <f>SUM(D196:D200)</f>
        <v>340</v>
      </c>
      <c r="E195" s="26">
        <f>SUM(E196:E200)</f>
        <v>340</v>
      </c>
      <c r="F195" s="151">
        <f t="shared" si="1"/>
        <v>100</v>
      </c>
    </row>
    <row r="196" spans="1:6" ht="14.25">
      <c r="A196" s="28">
        <v>2013301</v>
      </c>
      <c r="B196" s="28" t="s">
        <v>1255</v>
      </c>
      <c r="C196" s="25">
        <v>74</v>
      </c>
      <c r="D196" s="25">
        <v>188</v>
      </c>
      <c r="E196" s="25">
        <v>188</v>
      </c>
      <c r="F196" s="151">
        <f t="shared" si="1"/>
        <v>100</v>
      </c>
    </row>
    <row r="197" spans="1:6" ht="14.25">
      <c r="A197" s="28">
        <v>2013302</v>
      </c>
      <c r="B197" s="28" t="s">
        <v>1256</v>
      </c>
      <c r="C197" s="25">
        <v>93</v>
      </c>
      <c r="D197" s="25">
        <v>107</v>
      </c>
      <c r="E197" s="25">
        <v>107</v>
      </c>
      <c r="F197" s="151">
        <f t="shared" si="1"/>
        <v>100</v>
      </c>
    </row>
    <row r="198" spans="1:6" ht="14.25">
      <c r="A198" s="28">
        <v>2013303</v>
      </c>
      <c r="B198" s="28" t="s">
        <v>1257</v>
      </c>
      <c r="C198" s="25"/>
      <c r="D198" s="25"/>
      <c r="E198" s="25"/>
      <c r="F198" s="151"/>
    </row>
    <row r="199" spans="1:6" ht="14.25">
      <c r="A199" s="28">
        <v>2013350</v>
      </c>
      <c r="B199" s="28" t="s">
        <v>1264</v>
      </c>
      <c r="C199" s="25">
        <v>27</v>
      </c>
      <c r="D199" s="25">
        <v>29</v>
      </c>
      <c r="E199" s="25">
        <v>29</v>
      </c>
      <c r="F199" s="151">
        <f t="shared" si="1"/>
        <v>100</v>
      </c>
    </row>
    <row r="200" spans="1:6" ht="14.25">
      <c r="A200" s="28">
        <v>2013399</v>
      </c>
      <c r="B200" s="28" t="s">
        <v>1388</v>
      </c>
      <c r="C200" s="25">
        <v>10</v>
      </c>
      <c r="D200" s="25">
        <v>16</v>
      </c>
      <c r="E200" s="25">
        <v>16</v>
      </c>
      <c r="F200" s="151">
        <f t="shared" si="1"/>
        <v>100</v>
      </c>
    </row>
    <row r="201" spans="1:6" ht="14.25">
      <c r="A201" s="28">
        <v>20134</v>
      </c>
      <c r="B201" s="27" t="s">
        <v>1389</v>
      </c>
      <c r="C201" s="26">
        <f>SUM(C202:C208)</f>
        <v>87</v>
      </c>
      <c r="D201" s="26">
        <f>SUM(D202:D208)</f>
        <v>126</v>
      </c>
      <c r="E201" s="26">
        <f>SUM(E202:E208)</f>
        <v>126</v>
      </c>
      <c r="F201" s="151">
        <f t="shared" si="1"/>
        <v>100</v>
      </c>
    </row>
    <row r="202" spans="1:6" ht="14.25">
      <c r="A202" s="28">
        <v>2013401</v>
      </c>
      <c r="B202" s="28" t="s">
        <v>1255</v>
      </c>
      <c r="C202" s="25">
        <v>63</v>
      </c>
      <c r="D202" s="25">
        <v>69</v>
      </c>
      <c r="E202" s="25">
        <v>69</v>
      </c>
      <c r="F202" s="151">
        <f t="shared" si="1"/>
        <v>100</v>
      </c>
    </row>
    <row r="203" spans="1:6" ht="14.25">
      <c r="A203" s="28">
        <v>2013402</v>
      </c>
      <c r="B203" s="28" t="s">
        <v>1256</v>
      </c>
      <c r="C203" s="25">
        <v>14</v>
      </c>
      <c r="D203" s="25">
        <v>12</v>
      </c>
      <c r="E203" s="25">
        <v>12</v>
      </c>
      <c r="F203" s="151">
        <f t="shared" si="1"/>
        <v>100</v>
      </c>
    </row>
    <row r="204" spans="1:6" ht="14.25">
      <c r="A204" s="28">
        <v>2013403</v>
      </c>
      <c r="B204" s="28" t="s">
        <v>1257</v>
      </c>
      <c r="C204" s="25"/>
      <c r="D204" s="25"/>
      <c r="E204" s="25"/>
      <c r="F204" s="151"/>
    </row>
    <row r="205" spans="1:6" ht="14.25">
      <c r="A205" s="28">
        <v>2013404</v>
      </c>
      <c r="B205" s="28" t="s">
        <v>190</v>
      </c>
      <c r="C205" s="25">
        <v>3</v>
      </c>
      <c r="D205" s="25">
        <v>7</v>
      </c>
      <c r="E205" s="25">
        <v>7</v>
      </c>
      <c r="F205" s="151">
        <f t="shared" si="1"/>
        <v>100</v>
      </c>
    </row>
    <row r="206" spans="1:6" ht="14.25">
      <c r="A206" s="28">
        <v>2013405</v>
      </c>
      <c r="B206" s="28" t="s">
        <v>191</v>
      </c>
      <c r="C206" s="25"/>
      <c r="D206" s="25"/>
      <c r="E206" s="25"/>
      <c r="F206" s="151"/>
    </row>
    <row r="207" spans="1:6" ht="14.25">
      <c r="A207" s="28">
        <v>2013450</v>
      </c>
      <c r="B207" s="28" t="s">
        <v>1264</v>
      </c>
      <c r="C207" s="25">
        <v>7</v>
      </c>
      <c r="D207" s="25">
        <v>33</v>
      </c>
      <c r="E207" s="25">
        <v>33</v>
      </c>
      <c r="F207" s="151">
        <f t="shared" si="1"/>
        <v>100</v>
      </c>
    </row>
    <row r="208" spans="1:6" ht="14.25">
      <c r="A208" s="28">
        <v>2013499</v>
      </c>
      <c r="B208" s="28" t="s">
        <v>1390</v>
      </c>
      <c r="C208" s="25"/>
      <c r="D208" s="25">
        <v>5</v>
      </c>
      <c r="E208" s="25">
        <v>5</v>
      </c>
      <c r="F208" s="151">
        <f t="shared" si="1"/>
        <v>100</v>
      </c>
    </row>
    <row r="209" spans="1:6" ht="14.25">
      <c r="A209" s="28">
        <v>20135</v>
      </c>
      <c r="B209" s="27" t="s">
        <v>1391</v>
      </c>
      <c r="C209" s="26">
        <f>SUM(C210:C214)</f>
        <v>0</v>
      </c>
      <c r="D209" s="26">
        <f>SUM(D210:D214)</f>
        <v>0</v>
      </c>
      <c r="E209" s="26">
        <f>SUM(E210:E214)</f>
        <v>0</v>
      </c>
      <c r="F209" s="151"/>
    </row>
    <row r="210" spans="1:6" ht="14.25">
      <c r="A210" s="28">
        <v>2013501</v>
      </c>
      <c r="B210" s="28" t="s">
        <v>1255</v>
      </c>
      <c r="C210" s="25"/>
      <c r="D210" s="25"/>
      <c r="E210" s="25"/>
      <c r="F210" s="151"/>
    </row>
    <row r="211" spans="1:6" ht="14.25">
      <c r="A211" s="28">
        <v>2013502</v>
      </c>
      <c r="B211" s="28" t="s">
        <v>1256</v>
      </c>
      <c r="C211" s="25"/>
      <c r="D211" s="25"/>
      <c r="E211" s="25"/>
      <c r="F211" s="151"/>
    </row>
    <row r="212" spans="1:6" ht="14.25">
      <c r="A212" s="28">
        <v>2013503</v>
      </c>
      <c r="B212" s="28" t="s">
        <v>1257</v>
      </c>
      <c r="C212" s="25"/>
      <c r="D212" s="25"/>
      <c r="E212" s="25"/>
      <c r="F212" s="151"/>
    </row>
    <row r="213" spans="1:6" ht="14.25">
      <c r="A213" s="28">
        <v>2013550</v>
      </c>
      <c r="B213" s="28" t="s">
        <v>1264</v>
      </c>
      <c r="C213" s="25"/>
      <c r="D213" s="25"/>
      <c r="E213" s="25"/>
      <c r="F213" s="151"/>
    </row>
    <row r="214" spans="1:6" ht="14.25">
      <c r="A214" s="28">
        <v>2013599</v>
      </c>
      <c r="B214" s="28" t="s">
        <v>1392</v>
      </c>
      <c r="C214" s="25"/>
      <c r="D214" s="25"/>
      <c r="E214" s="25"/>
      <c r="F214" s="151"/>
    </row>
    <row r="215" spans="1:6" ht="14.25">
      <c r="A215" s="28">
        <v>20136</v>
      </c>
      <c r="B215" s="27" t="s">
        <v>1249</v>
      </c>
      <c r="C215" s="26">
        <f>SUM(C216:C220)</f>
        <v>222</v>
      </c>
      <c r="D215" s="26">
        <f>SUM(D216:D220)</f>
        <v>276</v>
      </c>
      <c r="E215" s="26">
        <f>SUM(E216:E220)</f>
        <v>276</v>
      </c>
      <c r="F215" s="151">
        <f t="shared" si="1"/>
        <v>100</v>
      </c>
    </row>
    <row r="216" spans="1:6" ht="14.25">
      <c r="A216" s="28">
        <v>2013601</v>
      </c>
      <c r="B216" s="28" t="s">
        <v>1255</v>
      </c>
      <c r="C216" s="25">
        <v>177</v>
      </c>
      <c r="D216" s="25">
        <v>226</v>
      </c>
      <c r="E216" s="25">
        <v>226</v>
      </c>
      <c r="F216" s="151">
        <f t="shared" si="1"/>
        <v>100</v>
      </c>
    </row>
    <row r="217" spans="1:6" ht="14.25">
      <c r="A217" s="28">
        <v>2013602</v>
      </c>
      <c r="B217" s="28" t="s">
        <v>1256</v>
      </c>
      <c r="C217" s="25">
        <v>45</v>
      </c>
      <c r="D217" s="25">
        <v>23</v>
      </c>
      <c r="E217" s="25">
        <v>23</v>
      </c>
      <c r="F217" s="151">
        <f t="shared" si="1"/>
        <v>100</v>
      </c>
    </row>
    <row r="218" spans="1:6" ht="14.25">
      <c r="A218" s="28">
        <v>2013603</v>
      </c>
      <c r="B218" s="28" t="s">
        <v>1257</v>
      </c>
      <c r="C218" s="25"/>
      <c r="D218" s="25"/>
      <c r="E218" s="25"/>
      <c r="F218" s="151"/>
    </row>
    <row r="219" spans="1:6" ht="14.25">
      <c r="A219" s="28">
        <v>2013650</v>
      </c>
      <c r="B219" s="28" t="s">
        <v>1264</v>
      </c>
      <c r="C219" s="25"/>
      <c r="D219" s="25">
        <v>27</v>
      </c>
      <c r="E219" s="25">
        <v>27</v>
      </c>
      <c r="F219" s="151">
        <f t="shared" si="1"/>
        <v>100</v>
      </c>
    </row>
    <row r="220" spans="1:6" ht="14.25">
      <c r="A220" s="28">
        <v>2013699</v>
      </c>
      <c r="B220" s="28" t="s">
        <v>1393</v>
      </c>
      <c r="C220" s="25"/>
      <c r="D220" s="25"/>
      <c r="E220" s="25"/>
      <c r="F220" s="151"/>
    </row>
    <row r="221" spans="1:6" ht="14.25">
      <c r="A221" s="28" t="s">
        <v>192</v>
      </c>
      <c r="B221" s="20" t="s">
        <v>193</v>
      </c>
      <c r="C221" s="26">
        <f>SUM(C222:C226)</f>
        <v>0</v>
      </c>
      <c r="D221" s="26">
        <f>SUM(D222:D226)</f>
        <v>0</v>
      </c>
      <c r="E221" s="26">
        <f>SUM(E222:E226)</f>
        <v>0</v>
      </c>
      <c r="F221" s="151"/>
    </row>
    <row r="222" spans="1:6" ht="14.25">
      <c r="A222" s="28" t="s">
        <v>194</v>
      </c>
      <c r="B222" s="209" t="s">
        <v>195</v>
      </c>
      <c r="C222" s="25"/>
      <c r="D222" s="25"/>
      <c r="E222" s="25"/>
      <c r="F222" s="151"/>
    </row>
    <row r="223" spans="1:6" ht="14.25">
      <c r="A223" s="28" t="s">
        <v>196</v>
      </c>
      <c r="B223" s="209" t="s">
        <v>197</v>
      </c>
      <c r="C223" s="25"/>
      <c r="D223" s="25"/>
      <c r="E223" s="25"/>
      <c r="F223" s="151"/>
    </row>
    <row r="224" spans="1:6" ht="14.25">
      <c r="A224" s="28" t="s">
        <v>198</v>
      </c>
      <c r="B224" s="209" t="s">
        <v>199</v>
      </c>
      <c r="C224" s="25"/>
      <c r="D224" s="25"/>
      <c r="E224" s="25"/>
      <c r="F224" s="151"/>
    </row>
    <row r="225" spans="1:6" ht="14.25">
      <c r="A225" s="28" t="s">
        <v>200</v>
      </c>
      <c r="B225" s="209" t="s">
        <v>201</v>
      </c>
      <c r="C225" s="25"/>
      <c r="D225" s="25"/>
      <c r="E225" s="25"/>
      <c r="F225" s="151"/>
    </row>
    <row r="226" spans="1:6" ht="14.25">
      <c r="A226" s="28" t="s">
        <v>202</v>
      </c>
      <c r="B226" s="209" t="s">
        <v>203</v>
      </c>
      <c r="C226" s="25"/>
      <c r="D226" s="25"/>
      <c r="E226" s="25"/>
      <c r="F226" s="151"/>
    </row>
    <row r="227" spans="1:6" ht="14.25">
      <c r="A227" s="28" t="s">
        <v>204</v>
      </c>
      <c r="B227" s="20" t="s">
        <v>205</v>
      </c>
      <c r="C227" s="26">
        <f>SUM(C228:C243)</f>
        <v>348</v>
      </c>
      <c r="D227" s="26">
        <f>SUM(D228:D243)</f>
        <v>526</v>
      </c>
      <c r="E227" s="26">
        <f>SUM(E228:E243)</f>
        <v>526</v>
      </c>
      <c r="F227" s="151">
        <f>E227/D227*100</f>
        <v>100</v>
      </c>
    </row>
    <row r="228" spans="1:6" ht="14.25">
      <c r="A228" s="28" t="s">
        <v>206</v>
      </c>
      <c r="B228" s="209" t="s">
        <v>207</v>
      </c>
      <c r="C228" s="25">
        <v>308</v>
      </c>
      <c r="D228" s="25">
        <v>436</v>
      </c>
      <c r="E228" s="25">
        <v>436</v>
      </c>
      <c r="F228" s="151">
        <f>E228/D228*100</f>
        <v>100</v>
      </c>
    </row>
    <row r="229" spans="1:6" ht="14.25">
      <c r="A229" s="28" t="s">
        <v>208</v>
      </c>
      <c r="B229" s="209" t="s">
        <v>209</v>
      </c>
      <c r="C229" s="25"/>
      <c r="D229" s="25">
        <v>1</v>
      </c>
      <c r="E229" s="25">
        <v>1</v>
      </c>
      <c r="F229" s="151">
        <f>E229/D229*100</f>
        <v>100</v>
      </c>
    </row>
    <row r="230" spans="1:6" ht="14.25">
      <c r="A230" s="28" t="s">
        <v>210</v>
      </c>
      <c r="B230" s="209" t="s">
        <v>211</v>
      </c>
      <c r="C230" s="25"/>
      <c r="D230" s="25"/>
      <c r="E230" s="25"/>
      <c r="F230" s="151"/>
    </row>
    <row r="231" spans="1:6" ht="14.25">
      <c r="A231" s="28" t="s">
        <v>212</v>
      </c>
      <c r="B231" s="209" t="s">
        <v>213</v>
      </c>
      <c r="C231" s="25">
        <v>17</v>
      </c>
      <c r="D231" s="25">
        <v>50</v>
      </c>
      <c r="E231" s="25">
        <v>50</v>
      </c>
      <c r="F231" s="151">
        <f>E231/D231*100</f>
        <v>100</v>
      </c>
    </row>
    <row r="232" spans="1:6" ht="14.25">
      <c r="A232" s="28" t="s">
        <v>214</v>
      </c>
      <c r="B232" s="209" t="s">
        <v>215</v>
      </c>
      <c r="C232" s="25"/>
      <c r="D232" s="25"/>
      <c r="E232" s="25"/>
      <c r="F232" s="151"/>
    </row>
    <row r="233" spans="1:6" ht="14.25">
      <c r="A233" s="28" t="s">
        <v>216</v>
      </c>
      <c r="B233" s="209" t="s">
        <v>217</v>
      </c>
      <c r="C233" s="25"/>
      <c r="D233" s="25"/>
      <c r="E233" s="25"/>
      <c r="F233" s="151"/>
    </row>
    <row r="234" spans="1:6" ht="14.25">
      <c r="A234" s="28" t="s">
        <v>218</v>
      </c>
      <c r="B234" s="209" t="s">
        <v>219</v>
      </c>
      <c r="C234" s="25"/>
      <c r="D234" s="25"/>
      <c r="E234" s="25"/>
      <c r="F234" s="151"/>
    </row>
    <row r="235" spans="1:6" ht="14.25">
      <c r="A235" s="28" t="s">
        <v>220</v>
      </c>
      <c r="B235" s="209" t="s">
        <v>221</v>
      </c>
      <c r="C235" s="25"/>
      <c r="D235" s="25"/>
      <c r="E235" s="25"/>
      <c r="F235" s="151"/>
    </row>
    <row r="236" spans="1:6" ht="14.25">
      <c r="A236" s="28" t="s">
        <v>222</v>
      </c>
      <c r="B236" s="209" t="s">
        <v>223</v>
      </c>
      <c r="C236" s="25"/>
      <c r="D236" s="25"/>
      <c r="E236" s="25"/>
      <c r="F236" s="151"/>
    </row>
    <row r="237" spans="1:6" ht="14.25">
      <c r="A237" s="28" t="s">
        <v>224</v>
      </c>
      <c r="B237" s="209" t="s">
        <v>225</v>
      </c>
      <c r="C237" s="25"/>
      <c r="D237" s="25"/>
      <c r="E237" s="25"/>
      <c r="F237" s="151"/>
    </row>
    <row r="238" spans="1:6" ht="14.25">
      <c r="A238" s="28" t="s">
        <v>226</v>
      </c>
      <c r="B238" s="209" t="s">
        <v>227</v>
      </c>
      <c r="C238" s="25"/>
      <c r="D238" s="25"/>
      <c r="E238" s="25"/>
      <c r="F238" s="151"/>
    </row>
    <row r="239" spans="1:6" ht="14.25">
      <c r="A239" s="28" t="s">
        <v>228</v>
      </c>
      <c r="B239" s="209" t="s">
        <v>229</v>
      </c>
      <c r="C239" s="25"/>
      <c r="D239" s="25">
        <v>4</v>
      </c>
      <c r="E239" s="25">
        <v>4</v>
      </c>
      <c r="F239" s="151">
        <f>E239/D239*100</f>
        <v>100</v>
      </c>
    </row>
    <row r="240" spans="1:6" ht="14.25">
      <c r="A240" s="28" t="s">
        <v>230</v>
      </c>
      <c r="B240" s="209" t="s">
        <v>231</v>
      </c>
      <c r="C240" s="25"/>
      <c r="D240" s="25">
        <v>3</v>
      </c>
      <c r="E240" s="25">
        <v>3</v>
      </c>
      <c r="F240" s="151">
        <f>E240/D240*100</f>
        <v>100</v>
      </c>
    </row>
    <row r="241" spans="1:6" ht="14.25">
      <c r="A241" s="28" t="s">
        <v>232</v>
      </c>
      <c r="B241" s="209" t="s">
        <v>233</v>
      </c>
      <c r="C241" s="25"/>
      <c r="D241" s="25"/>
      <c r="E241" s="25"/>
      <c r="F241" s="151"/>
    </row>
    <row r="242" spans="1:6" ht="14.25">
      <c r="A242" s="28" t="s">
        <v>234</v>
      </c>
      <c r="B242" s="209" t="s">
        <v>235</v>
      </c>
      <c r="C242" s="25">
        <v>13</v>
      </c>
      <c r="D242" s="25">
        <v>14</v>
      </c>
      <c r="E242" s="25">
        <v>14</v>
      </c>
      <c r="F242" s="151">
        <f>E242/D242*100</f>
        <v>100</v>
      </c>
    </row>
    <row r="243" spans="1:6" ht="14.25">
      <c r="A243" s="28" t="s">
        <v>236</v>
      </c>
      <c r="B243" s="209" t="s">
        <v>237</v>
      </c>
      <c r="C243" s="25">
        <v>10</v>
      </c>
      <c r="D243" s="25">
        <v>18</v>
      </c>
      <c r="E243" s="25">
        <v>18</v>
      </c>
      <c r="F243" s="151">
        <f>E243/D243*100</f>
        <v>100</v>
      </c>
    </row>
    <row r="244" spans="1:6" ht="14.25">
      <c r="A244" s="28">
        <v>20199</v>
      </c>
      <c r="B244" s="27" t="s">
        <v>720</v>
      </c>
      <c r="C244" s="26">
        <f>SUM(C245:C246)</f>
        <v>3</v>
      </c>
      <c r="D244" s="26">
        <f>SUM(D245:D246)</f>
        <v>3</v>
      </c>
      <c r="E244" s="26">
        <f>SUM(E245:E246)</f>
        <v>3</v>
      </c>
      <c r="F244" s="151">
        <f>E244/D244*100</f>
        <v>100</v>
      </c>
    </row>
    <row r="245" spans="1:6" ht="14.25">
      <c r="A245" s="28">
        <v>2019901</v>
      </c>
      <c r="B245" s="28" t="s">
        <v>1394</v>
      </c>
      <c r="C245" s="25"/>
      <c r="D245" s="25"/>
      <c r="E245" s="25"/>
      <c r="F245" s="151"/>
    </row>
    <row r="246" spans="1:6" ht="14.25">
      <c r="A246" s="28">
        <v>2019999</v>
      </c>
      <c r="B246" s="28" t="s">
        <v>721</v>
      </c>
      <c r="C246" s="25">
        <v>3</v>
      </c>
      <c r="D246" s="25">
        <v>3</v>
      </c>
      <c r="E246" s="25">
        <v>3</v>
      </c>
      <c r="F246" s="151">
        <f>E246/D246*100</f>
        <v>100</v>
      </c>
    </row>
    <row r="247" spans="1:6" ht="14.25">
      <c r="A247" s="28">
        <v>202</v>
      </c>
      <c r="B247" s="27" t="s">
        <v>1395</v>
      </c>
      <c r="C247" s="25">
        <f>SUM(C248,C255,C258,C261,C267,C271,C273,C278,C284)</f>
        <v>0</v>
      </c>
      <c r="D247" s="25">
        <f>SUM(D248,D255,D258,D261,D267,D271,D273,D278,D284)</f>
        <v>0</v>
      </c>
      <c r="E247" s="25">
        <f>SUM(E248,E255,E258,E261,E267,E271,E273,E278,E284)</f>
        <v>0</v>
      </c>
      <c r="F247" s="151"/>
    </row>
    <row r="248" spans="1:6" ht="14.25">
      <c r="A248" s="28">
        <v>20201</v>
      </c>
      <c r="B248" s="27" t="s">
        <v>1396</v>
      </c>
      <c r="C248" s="26">
        <f>SUM(C249:C254)</f>
        <v>0</v>
      </c>
      <c r="D248" s="26">
        <f>SUM(D249:D254)</f>
        <v>0</v>
      </c>
      <c r="E248" s="26">
        <f>SUM(E249:E254)</f>
        <v>0</v>
      </c>
      <c r="F248" s="151"/>
    </row>
    <row r="249" spans="1:6" ht="14.25">
      <c r="A249" s="28">
        <v>2020101</v>
      </c>
      <c r="B249" s="28" t="s">
        <v>1255</v>
      </c>
      <c r="C249" s="25"/>
      <c r="D249" s="25"/>
      <c r="E249" s="25"/>
      <c r="F249" s="151"/>
    </row>
    <row r="250" spans="1:6" ht="14.25">
      <c r="A250" s="28">
        <v>2020102</v>
      </c>
      <c r="B250" s="28" t="s">
        <v>1256</v>
      </c>
      <c r="C250" s="25"/>
      <c r="D250" s="25"/>
      <c r="E250" s="25"/>
      <c r="F250" s="151"/>
    </row>
    <row r="251" spans="1:6" ht="14.25">
      <c r="A251" s="28">
        <v>2020103</v>
      </c>
      <c r="B251" s="28" t="s">
        <v>1257</v>
      </c>
      <c r="C251" s="25"/>
      <c r="D251" s="25"/>
      <c r="E251" s="25"/>
      <c r="F251" s="151"/>
    </row>
    <row r="252" spans="1:6" ht="14.25">
      <c r="A252" s="28">
        <v>2020104</v>
      </c>
      <c r="B252" s="28" t="s">
        <v>1383</v>
      </c>
      <c r="C252" s="25"/>
      <c r="D252" s="25"/>
      <c r="E252" s="25"/>
      <c r="F252" s="151"/>
    </row>
    <row r="253" spans="1:6" ht="14.25">
      <c r="A253" s="28">
        <v>2020150</v>
      </c>
      <c r="B253" s="28" t="s">
        <v>1264</v>
      </c>
      <c r="C253" s="25"/>
      <c r="D253" s="25"/>
      <c r="E253" s="25"/>
      <c r="F253" s="151"/>
    </row>
    <row r="254" spans="1:6" ht="14.25">
      <c r="A254" s="28">
        <v>2020199</v>
      </c>
      <c r="B254" s="28" t="s">
        <v>1397</v>
      </c>
      <c r="C254" s="25"/>
      <c r="D254" s="25"/>
      <c r="E254" s="25"/>
      <c r="F254" s="151"/>
    </row>
    <row r="255" spans="1:6" ht="14.25">
      <c r="A255" s="28">
        <v>20202</v>
      </c>
      <c r="B255" s="27" t="s">
        <v>1398</v>
      </c>
      <c r="C255" s="26">
        <f>SUM(C256:C257)</f>
        <v>0</v>
      </c>
      <c r="D255" s="26">
        <f>SUM(D256:D257)</f>
        <v>0</v>
      </c>
      <c r="E255" s="26">
        <f>SUM(E256:E257)</f>
        <v>0</v>
      </c>
      <c r="F255" s="151"/>
    </row>
    <row r="256" spans="1:6" ht="14.25">
      <c r="A256" s="28">
        <v>2020201</v>
      </c>
      <c r="B256" s="28" t="s">
        <v>1399</v>
      </c>
      <c r="C256" s="25"/>
      <c r="D256" s="25"/>
      <c r="E256" s="25"/>
      <c r="F256" s="151"/>
    </row>
    <row r="257" spans="1:6" ht="14.25">
      <c r="A257" s="28">
        <v>2020202</v>
      </c>
      <c r="B257" s="28" t="s">
        <v>1400</v>
      </c>
      <c r="C257" s="25"/>
      <c r="D257" s="25"/>
      <c r="E257" s="25"/>
      <c r="F257" s="151"/>
    </row>
    <row r="258" spans="1:6" ht="14.25">
      <c r="A258" s="28">
        <v>20203</v>
      </c>
      <c r="B258" s="27" t="s">
        <v>1401</v>
      </c>
      <c r="C258" s="26">
        <f>SUM(C259:C260)</f>
        <v>0</v>
      </c>
      <c r="D258" s="26">
        <f>SUM(D259:D260)</f>
        <v>0</v>
      </c>
      <c r="E258" s="26">
        <f>SUM(E259:E260)</f>
        <v>0</v>
      </c>
      <c r="F258" s="151"/>
    </row>
    <row r="259" spans="1:6" ht="14.25">
      <c r="A259" s="28">
        <v>2020304</v>
      </c>
      <c r="B259" s="28" t="s">
        <v>238</v>
      </c>
      <c r="C259" s="25"/>
      <c r="D259" s="25"/>
      <c r="E259" s="25"/>
      <c r="F259" s="151"/>
    </row>
    <row r="260" spans="1:6" ht="14.25">
      <c r="A260" s="28">
        <v>2020306</v>
      </c>
      <c r="B260" s="28" t="s">
        <v>239</v>
      </c>
      <c r="C260" s="25"/>
      <c r="D260" s="25"/>
      <c r="E260" s="25"/>
      <c r="F260" s="151"/>
    </row>
    <row r="261" spans="1:6" ht="14.25">
      <c r="A261" s="28">
        <v>20204</v>
      </c>
      <c r="B261" s="27" t="s">
        <v>1402</v>
      </c>
      <c r="C261" s="26">
        <f>SUM(C262:C266)</f>
        <v>0</v>
      </c>
      <c r="D261" s="26">
        <f>SUM(D262:D266)</f>
        <v>0</v>
      </c>
      <c r="E261" s="26">
        <f>SUM(E262:E266)</f>
        <v>0</v>
      </c>
      <c r="F261" s="151"/>
    </row>
    <row r="262" spans="1:6" ht="14.25">
      <c r="A262" s="28">
        <v>2020401</v>
      </c>
      <c r="B262" s="28" t="s">
        <v>1403</v>
      </c>
      <c r="C262" s="25"/>
      <c r="D262" s="25"/>
      <c r="E262" s="25"/>
      <c r="F262" s="151"/>
    </row>
    <row r="263" spans="1:6" ht="14.25">
      <c r="A263" s="28">
        <v>2020402</v>
      </c>
      <c r="B263" s="28" t="s">
        <v>1404</v>
      </c>
      <c r="C263" s="25"/>
      <c r="D263" s="25"/>
      <c r="E263" s="25"/>
      <c r="F263" s="151"/>
    </row>
    <row r="264" spans="1:6" ht="14.25">
      <c r="A264" s="28">
        <v>2020403</v>
      </c>
      <c r="B264" s="28" t="s">
        <v>1405</v>
      </c>
      <c r="C264" s="25"/>
      <c r="D264" s="25"/>
      <c r="E264" s="25"/>
      <c r="F264" s="151"/>
    </row>
    <row r="265" spans="1:6" ht="14.25">
      <c r="A265" s="28">
        <v>2020404</v>
      </c>
      <c r="B265" s="28" t="s">
        <v>1406</v>
      </c>
      <c r="C265" s="25"/>
      <c r="D265" s="25"/>
      <c r="E265" s="25"/>
      <c r="F265" s="151"/>
    </row>
    <row r="266" spans="1:6" ht="14.25">
      <c r="A266" s="28">
        <v>2020499</v>
      </c>
      <c r="B266" s="28" t="s">
        <v>1407</v>
      </c>
      <c r="C266" s="25"/>
      <c r="D266" s="25"/>
      <c r="E266" s="25"/>
      <c r="F266" s="151"/>
    </row>
    <row r="267" spans="1:6" ht="14.25">
      <c r="A267" s="28">
        <v>20205</v>
      </c>
      <c r="B267" s="27" t="s">
        <v>1408</v>
      </c>
      <c r="C267" s="26">
        <f>SUM(C268:C270)</f>
        <v>0</v>
      </c>
      <c r="D267" s="26">
        <f>SUM(D268:D270)</f>
        <v>0</v>
      </c>
      <c r="E267" s="26">
        <f>SUM(E268:E270)</f>
        <v>0</v>
      </c>
      <c r="F267" s="151"/>
    </row>
    <row r="268" spans="1:6" ht="14.25">
      <c r="A268" s="28">
        <v>2020503</v>
      </c>
      <c r="B268" s="28" t="s">
        <v>1409</v>
      </c>
      <c r="C268" s="25"/>
      <c r="D268" s="25"/>
      <c r="E268" s="25"/>
      <c r="F268" s="151"/>
    </row>
    <row r="269" spans="1:6" ht="14.25">
      <c r="A269" s="28">
        <v>2020504</v>
      </c>
      <c r="B269" s="28" t="s">
        <v>1410</v>
      </c>
      <c r="C269" s="25"/>
      <c r="D269" s="25"/>
      <c r="E269" s="25"/>
      <c r="F269" s="151"/>
    </row>
    <row r="270" spans="1:6" ht="14.25">
      <c r="A270" s="28">
        <v>2020599</v>
      </c>
      <c r="B270" s="28" t="s">
        <v>1411</v>
      </c>
      <c r="C270" s="25"/>
      <c r="D270" s="25"/>
      <c r="E270" s="25"/>
      <c r="F270" s="151"/>
    </row>
    <row r="271" spans="1:6" ht="14.25">
      <c r="A271" s="28">
        <v>20206</v>
      </c>
      <c r="B271" s="27" t="s">
        <v>712</v>
      </c>
      <c r="C271" s="26">
        <f>SUM(C272:C272)</f>
        <v>0</v>
      </c>
      <c r="D271" s="26">
        <f>SUM(D272:D272)</f>
        <v>0</v>
      </c>
      <c r="E271" s="26">
        <f>SUM(E272:E272)</f>
        <v>0</v>
      </c>
      <c r="F271" s="151"/>
    </row>
    <row r="272" spans="1:6" ht="14.25">
      <c r="A272" s="28">
        <v>2020601</v>
      </c>
      <c r="B272" s="28" t="s">
        <v>713</v>
      </c>
      <c r="C272" s="25"/>
      <c r="D272" s="25"/>
      <c r="E272" s="25"/>
      <c r="F272" s="151"/>
    </row>
    <row r="273" spans="1:6" ht="14.25">
      <c r="A273" s="28">
        <v>20207</v>
      </c>
      <c r="B273" s="27" t="s">
        <v>1412</v>
      </c>
      <c r="C273" s="26">
        <f>SUM(C274:C277)</f>
        <v>0</v>
      </c>
      <c r="D273" s="26">
        <f>SUM(D274:D277)</f>
        <v>0</v>
      </c>
      <c r="E273" s="26">
        <f>SUM(E274:E277)</f>
        <v>0</v>
      </c>
      <c r="F273" s="151"/>
    </row>
    <row r="274" spans="1:6" ht="14.25">
      <c r="A274" s="28">
        <v>2020701</v>
      </c>
      <c r="B274" s="28" t="s">
        <v>1413</v>
      </c>
      <c r="C274" s="25"/>
      <c r="D274" s="25"/>
      <c r="E274" s="25"/>
      <c r="F274" s="151"/>
    </row>
    <row r="275" spans="1:6" ht="14.25">
      <c r="A275" s="28">
        <v>2020702</v>
      </c>
      <c r="B275" s="28" t="s">
        <v>1414</v>
      </c>
      <c r="C275" s="25"/>
      <c r="D275" s="25"/>
      <c r="E275" s="25"/>
      <c r="F275" s="151"/>
    </row>
    <row r="276" spans="1:6" ht="14.25">
      <c r="A276" s="28">
        <v>2020703</v>
      </c>
      <c r="B276" s="28" t="s">
        <v>1415</v>
      </c>
      <c r="C276" s="25"/>
      <c r="D276" s="25"/>
      <c r="E276" s="25"/>
      <c r="F276" s="151"/>
    </row>
    <row r="277" spans="1:6" ht="14.25">
      <c r="A277" s="28">
        <v>2020799</v>
      </c>
      <c r="B277" s="28" t="s">
        <v>1416</v>
      </c>
      <c r="C277" s="25"/>
      <c r="D277" s="25"/>
      <c r="E277" s="25"/>
      <c r="F277" s="151"/>
    </row>
    <row r="278" spans="1:6" ht="14.25">
      <c r="A278" s="28" t="s">
        <v>240</v>
      </c>
      <c r="B278" s="20" t="s">
        <v>241</v>
      </c>
      <c r="C278" s="26">
        <f>SUM(C279:C283)</f>
        <v>0</v>
      </c>
      <c r="D278" s="26">
        <f>SUM(D279:D283)</f>
        <v>0</v>
      </c>
      <c r="E278" s="26">
        <f>SUM(E279:E283)</f>
        <v>0</v>
      </c>
      <c r="F278" s="151"/>
    </row>
    <row r="279" spans="1:6" ht="14.25">
      <c r="A279" s="28" t="s">
        <v>242</v>
      </c>
      <c r="B279" s="208" t="s">
        <v>195</v>
      </c>
      <c r="C279" s="25"/>
      <c r="D279" s="25"/>
      <c r="E279" s="25"/>
      <c r="F279" s="151"/>
    </row>
    <row r="280" spans="1:6" ht="14.25">
      <c r="A280" s="28" t="s">
        <v>243</v>
      </c>
      <c r="B280" s="208" t="s">
        <v>197</v>
      </c>
      <c r="C280" s="25"/>
      <c r="D280" s="25"/>
      <c r="E280" s="25"/>
      <c r="F280" s="151"/>
    </row>
    <row r="281" spans="1:6" ht="14.25">
      <c r="A281" s="28" t="s">
        <v>244</v>
      </c>
      <c r="B281" s="208" t="s">
        <v>199</v>
      </c>
      <c r="C281" s="25"/>
      <c r="D281" s="25"/>
      <c r="E281" s="25"/>
      <c r="F281" s="151"/>
    </row>
    <row r="282" spans="1:6" ht="14.25">
      <c r="A282" s="28" t="s">
        <v>245</v>
      </c>
      <c r="B282" s="208" t="s">
        <v>201</v>
      </c>
      <c r="C282" s="25"/>
      <c r="D282" s="25"/>
      <c r="E282" s="25"/>
      <c r="F282" s="151"/>
    </row>
    <row r="283" spans="1:6" ht="14.25">
      <c r="A283" s="28" t="s">
        <v>246</v>
      </c>
      <c r="B283" s="208" t="s">
        <v>247</v>
      </c>
      <c r="C283" s="25"/>
      <c r="D283" s="25"/>
      <c r="E283" s="25"/>
      <c r="F283" s="151"/>
    </row>
    <row r="284" spans="1:6" ht="14.25">
      <c r="A284" s="28">
        <v>20299</v>
      </c>
      <c r="B284" s="27" t="s">
        <v>722</v>
      </c>
      <c r="C284" s="26">
        <f>SUM(C285:C285)</f>
        <v>0</v>
      </c>
      <c r="D284" s="26">
        <f>SUM(D285:D285)</f>
        <v>0</v>
      </c>
      <c r="E284" s="26">
        <f>SUM(E285:E285)</f>
        <v>0</v>
      </c>
      <c r="F284" s="151"/>
    </row>
    <row r="285" spans="1:6" ht="14.25">
      <c r="A285" s="28">
        <v>2029901</v>
      </c>
      <c r="B285" s="28" t="s">
        <v>723</v>
      </c>
      <c r="C285" s="25"/>
      <c r="D285" s="25"/>
      <c r="E285" s="25"/>
      <c r="F285" s="151"/>
    </row>
    <row r="286" spans="1:6" ht="14.25">
      <c r="A286" s="28">
        <v>203</v>
      </c>
      <c r="B286" s="27" t="s">
        <v>1417</v>
      </c>
      <c r="C286" s="26">
        <f>SUM(C287,C289,C291,C293,C303)</f>
        <v>59</v>
      </c>
      <c r="D286" s="26">
        <f>SUM(D287,D289,D291,D293,D303)</f>
        <v>85</v>
      </c>
      <c r="E286" s="26">
        <f>SUM(E287,E289,E291,E293,E303)</f>
        <v>85</v>
      </c>
      <c r="F286" s="151">
        <f>E286/D286*100</f>
        <v>100</v>
      </c>
    </row>
    <row r="287" spans="1:6" ht="14.25">
      <c r="A287" s="28">
        <v>20301</v>
      </c>
      <c r="B287" s="27" t="s">
        <v>724</v>
      </c>
      <c r="C287" s="26">
        <f>SUM(C288:C288)</f>
        <v>0</v>
      </c>
      <c r="D287" s="26">
        <f>SUM(D288:D288)</f>
        <v>0</v>
      </c>
      <c r="E287" s="26">
        <f>SUM(E288:E288)</f>
        <v>0</v>
      </c>
      <c r="F287" s="151"/>
    </row>
    <row r="288" spans="1:6" ht="14.25">
      <c r="A288" s="28">
        <v>2030101</v>
      </c>
      <c r="B288" s="28" t="s">
        <v>725</v>
      </c>
      <c r="C288" s="25"/>
      <c r="D288" s="25"/>
      <c r="E288" s="25"/>
      <c r="F288" s="151"/>
    </row>
    <row r="289" spans="1:6" ht="14.25">
      <c r="A289" s="28">
        <v>20304</v>
      </c>
      <c r="B289" s="27" t="s">
        <v>726</v>
      </c>
      <c r="C289" s="26">
        <f>SUM(C290:C290)</f>
        <v>0</v>
      </c>
      <c r="D289" s="26">
        <f>SUM(D290:D290)</f>
        <v>0</v>
      </c>
      <c r="E289" s="26">
        <f>SUM(E290:E290)</f>
        <v>0</v>
      </c>
      <c r="F289" s="151"/>
    </row>
    <row r="290" spans="1:6" ht="14.25">
      <c r="A290" s="28">
        <v>2030401</v>
      </c>
      <c r="B290" s="28" t="s">
        <v>727</v>
      </c>
      <c r="C290" s="25"/>
      <c r="D290" s="25"/>
      <c r="E290" s="25"/>
      <c r="F290" s="151"/>
    </row>
    <row r="291" spans="1:6" ht="14.25">
      <c r="A291" s="28">
        <v>20305</v>
      </c>
      <c r="B291" s="27" t="s">
        <v>729</v>
      </c>
      <c r="C291" s="26">
        <f>SUM(C292:C292)</f>
        <v>0</v>
      </c>
      <c r="D291" s="26">
        <f>SUM(D292:D292)</f>
        <v>0</v>
      </c>
      <c r="E291" s="26">
        <f>SUM(E292:E292)</f>
        <v>0</v>
      </c>
      <c r="F291" s="151"/>
    </row>
    <row r="292" spans="1:6" ht="14.25">
      <c r="A292" s="28">
        <v>2030501</v>
      </c>
      <c r="B292" s="28" t="s">
        <v>730</v>
      </c>
      <c r="C292" s="25"/>
      <c r="D292" s="25"/>
      <c r="E292" s="25"/>
      <c r="F292" s="151"/>
    </row>
    <row r="293" spans="1:6" ht="14.25">
      <c r="A293" s="28">
        <v>20306</v>
      </c>
      <c r="B293" s="27" t="s">
        <v>1418</v>
      </c>
      <c r="C293" s="26">
        <f>SUM(C294:C302)</f>
        <v>55</v>
      </c>
      <c r="D293" s="26">
        <f>SUM(D294:D302)</f>
        <v>81</v>
      </c>
      <c r="E293" s="26">
        <f>SUM(E294:E302)</f>
        <v>81</v>
      </c>
      <c r="F293" s="151">
        <f>E293/D293*100</f>
        <v>100</v>
      </c>
    </row>
    <row r="294" spans="1:6" ht="14.25">
      <c r="A294" s="28">
        <v>2030601</v>
      </c>
      <c r="B294" s="28" t="s">
        <v>1419</v>
      </c>
      <c r="C294" s="25">
        <v>13</v>
      </c>
      <c r="D294" s="25">
        <v>11</v>
      </c>
      <c r="E294" s="25">
        <v>11</v>
      </c>
      <c r="F294" s="151">
        <f>E294/D294*100</f>
        <v>100</v>
      </c>
    </row>
    <row r="295" spans="1:6" ht="14.25">
      <c r="A295" s="28">
        <v>2030602</v>
      </c>
      <c r="B295" s="28" t="s">
        <v>1420</v>
      </c>
      <c r="C295" s="25"/>
      <c r="D295" s="25"/>
      <c r="E295" s="25"/>
      <c r="F295" s="151"/>
    </row>
    <row r="296" spans="1:6" ht="14.25">
      <c r="A296" s="28">
        <v>2030603</v>
      </c>
      <c r="B296" s="28" t="s">
        <v>1421</v>
      </c>
      <c r="C296" s="25"/>
      <c r="D296" s="25">
        <v>5</v>
      </c>
      <c r="E296" s="25">
        <v>5</v>
      </c>
      <c r="F296" s="151">
        <f>E296/D296*100</f>
        <v>100</v>
      </c>
    </row>
    <row r="297" spans="1:6" ht="14.25">
      <c r="A297" s="28">
        <v>2030604</v>
      </c>
      <c r="B297" s="28" t="s">
        <v>1422</v>
      </c>
      <c r="C297" s="25"/>
      <c r="D297" s="25"/>
      <c r="E297" s="25"/>
      <c r="F297" s="151"/>
    </row>
    <row r="298" spans="1:6" ht="14.25">
      <c r="A298" s="28">
        <v>2030605</v>
      </c>
      <c r="B298" s="28" t="s">
        <v>1423</v>
      </c>
      <c r="C298" s="25">
        <v>3</v>
      </c>
      <c r="D298" s="150">
        <v>3</v>
      </c>
      <c r="E298" s="150">
        <v>3</v>
      </c>
      <c r="F298" s="151">
        <f aca="true" t="shared" si="2" ref="F298:F307">E298/D298*100</f>
        <v>100</v>
      </c>
    </row>
    <row r="299" spans="1:6" ht="14.25">
      <c r="A299" s="28">
        <v>2030606</v>
      </c>
      <c r="B299" s="28" t="s">
        <v>1424</v>
      </c>
      <c r="C299" s="25">
        <v>10</v>
      </c>
      <c r="D299" s="150">
        <v>6</v>
      </c>
      <c r="E299" s="150">
        <v>6</v>
      </c>
      <c r="F299" s="151">
        <f t="shared" si="2"/>
        <v>100</v>
      </c>
    </row>
    <row r="300" spans="1:6" ht="14.25">
      <c r="A300" s="28">
        <v>2030607</v>
      </c>
      <c r="B300" s="28" t="s">
        <v>1425</v>
      </c>
      <c r="C300" s="25">
        <v>28</v>
      </c>
      <c r="D300" s="150">
        <v>55</v>
      </c>
      <c r="E300" s="150">
        <v>55</v>
      </c>
      <c r="F300" s="151">
        <f t="shared" si="2"/>
        <v>100</v>
      </c>
    </row>
    <row r="301" spans="1:6" ht="14.25">
      <c r="A301" s="28">
        <v>2030608</v>
      </c>
      <c r="B301" s="28" t="s">
        <v>248</v>
      </c>
      <c r="C301" s="25"/>
      <c r="D301" s="150"/>
      <c r="E301" s="150"/>
      <c r="F301" s="151"/>
    </row>
    <row r="302" spans="1:6" ht="14.25">
      <c r="A302" s="28">
        <v>2030699</v>
      </c>
      <c r="B302" s="28" t="s">
        <v>1426</v>
      </c>
      <c r="C302" s="25">
        <v>1</v>
      </c>
      <c r="D302" s="150">
        <v>1</v>
      </c>
      <c r="E302" s="150">
        <v>1</v>
      </c>
      <c r="F302" s="151">
        <f t="shared" si="2"/>
        <v>100</v>
      </c>
    </row>
    <row r="303" spans="1:6" ht="14.25">
      <c r="A303" s="28">
        <v>20399</v>
      </c>
      <c r="B303" s="27" t="s">
        <v>731</v>
      </c>
      <c r="C303" s="26">
        <f>SUM(C304:C304)</f>
        <v>4</v>
      </c>
      <c r="D303" s="26">
        <f>SUM(D304:D304)</f>
        <v>4</v>
      </c>
      <c r="E303" s="26">
        <f>SUM(E304:E304)</f>
        <v>4</v>
      </c>
      <c r="F303" s="151">
        <f t="shared" si="2"/>
        <v>100</v>
      </c>
    </row>
    <row r="304" spans="1:6" ht="14.25">
      <c r="A304" s="28">
        <v>2039901</v>
      </c>
      <c r="B304" s="28" t="s">
        <v>732</v>
      </c>
      <c r="C304" s="25">
        <v>4</v>
      </c>
      <c r="D304" s="25">
        <v>4</v>
      </c>
      <c r="E304" s="25">
        <v>4</v>
      </c>
      <c r="F304" s="151">
        <f t="shared" si="2"/>
        <v>100</v>
      </c>
    </row>
    <row r="305" spans="1:6" ht="14.25">
      <c r="A305" s="28">
        <v>204</v>
      </c>
      <c r="B305" s="27" t="s">
        <v>1427</v>
      </c>
      <c r="C305" s="26">
        <f>SUM(C306,C309,C318,C325,C333,C342,C358,C368,C378,C386,C392)</f>
        <v>2572</v>
      </c>
      <c r="D305" s="26">
        <f>SUM(D306,D309,D318,D325,D333,D342,D358,D368,D378,D386,D392)</f>
        <v>3950</v>
      </c>
      <c r="E305" s="26">
        <f>SUM(E306,E309,E318,E325,E333,E342,E358,E368,E378,E386,E392)</f>
        <v>3950</v>
      </c>
      <c r="F305" s="151">
        <f t="shared" si="2"/>
        <v>100</v>
      </c>
    </row>
    <row r="306" spans="1:6" ht="14.25">
      <c r="A306" s="28">
        <v>20401</v>
      </c>
      <c r="B306" s="27" t="s">
        <v>249</v>
      </c>
      <c r="C306" s="26">
        <f>SUM(C307:C308)</f>
        <v>20</v>
      </c>
      <c r="D306" s="26">
        <f>SUM(D307:D308)</f>
        <v>21</v>
      </c>
      <c r="E306" s="26">
        <f>SUM(E307:E308)</f>
        <v>21</v>
      </c>
      <c r="F306" s="151">
        <f t="shared" si="2"/>
        <v>100</v>
      </c>
    </row>
    <row r="307" spans="1:6" ht="14.25">
      <c r="A307" s="28">
        <v>2040101</v>
      </c>
      <c r="B307" s="28" t="s">
        <v>250</v>
      </c>
      <c r="C307" s="25">
        <v>20</v>
      </c>
      <c r="D307" s="25">
        <v>21</v>
      </c>
      <c r="E307" s="25">
        <v>21</v>
      </c>
      <c r="F307" s="151">
        <f t="shared" si="2"/>
        <v>100</v>
      </c>
    </row>
    <row r="308" spans="1:6" ht="14.25">
      <c r="A308" s="28">
        <v>2040199</v>
      </c>
      <c r="B308" s="28" t="s">
        <v>251</v>
      </c>
      <c r="C308" s="25"/>
      <c r="D308" s="25"/>
      <c r="E308" s="25"/>
      <c r="F308" s="151"/>
    </row>
    <row r="309" spans="1:6" ht="14.25">
      <c r="A309" s="28">
        <v>20402</v>
      </c>
      <c r="B309" s="27" t="s">
        <v>1428</v>
      </c>
      <c r="C309" s="26">
        <f>SUM(C310:C317)</f>
        <v>1297</v>
      </c>
      <c r="D309" s="26">
        <f>SUM(D310:D317)</f>
        <v>2119</v>
      </c>
      <c r="E309" s="26">
        <f>SUM(E310:E317)</f>
        <v>2119</v>
      </c>
      <c r="F309" s="151">
        <f>E309/D309*100</f>
        <v>100</v>
      </c>
    </row>
    <row r="310" spans="1:6" ht="14.25">
      <c r="A310" s="28">
        <v>2040201</v>
      </c>
      <c r="B310" s="28" t="s">
        <v>1255</v>
      </c>
      <c r="C310" s="25">
        <v>930</v>
      </c>
      <c r="D310" s="150">
        <v>1257</v>
      </c>
      <c r="E310" s="150">
        <v>1257</v>
      </c>
      <c r="F310" s="151">
        <f>E310/D310*100</f>
        <v>100</v>
      </c>
    </row>
    <row r="311" spans="1:6" ht="14.25">
      <c r="A311" s="28">
        <v>2040202</v>
      </c>
      <c r="B311" s="28" t="s">
        <v>1256</v>
      </c>
      <c r="C311" s="25"/>
      <c r="D311" s="150">
        <v>421</v>
      </c>
      <c r="E311" s="150">
        <v>421</v>
      </c>
      <c r="F311" s="151">
        <f>E311/D311*100</f>
        <v>100</v>
      </c>
    </row>
    <row r="312" spans="1:6" ht="14.25">
      <c r="A312" s="28">
        <v>2040203</v>
      </c>
      <c r="B312" s="28" t="s">
        <v>1257</v>
      </c>
      <c r="C312" s="25"/>
      <c r="D312" s="25"/>
      <c r="E312" s="25"/>
      <c r="F312" s="151"/>
    </row>
    <row r="313" spans="1:6" ht="14.25">
      <c r="A313" s="28">
        <v>2040219</v>
      </c>
      <c r="B313" s="28" t="s">
        <v>1297</v>
      </c>
      <c r="C313" s="25">
        <v>191</v>
      </c>
      <c r="D313" s="150">
        <v>246</v>
      </c>
      <c r="E313" s="150">
        <v>246</v>
      </c>
      <c r="F313" s="151">
        <f>E313/D313*100</f>
        <v>100</v>
      </c>
    </row>
    <row r="314" spans="1:6" ht="14.25">
      <c r="A314" s="28">
        <v>2040220</v>
      </c>
      <c r="B314" s="28" t="s">
        <v>252</v>
      </c>
      <c r="C314" s="25">
        <v>40</v>
      </c>
      <c r="D314" s="25">
        <v>60</v>
      </c>
      <c r="E314" s="25">
        <v>60</v>
      </c>
      <c r="F314" s="151">
        <f>E314/D314*100</f>
        <v>100</v>
      </c>
    </row>
    <row r="315" spans="1:6" ht="14.25">
      <c r="A315" s="28">
        <v>2040221</v>
      </c>
      <c r="B315" s="28" t="s">
        <v>253</v>
      </c>
      <c r="C315" s="25"/>
      <c r="D315" s="150"/>
      <c r="E315" s="150"/>
      <c r="F315" s="151" t="e">
        <f>E315/D315*100</f>
        <v>#DIV/0!</v>
      </c>
    </row>
    <row r="316" spans="1:6" ht="14.25">
      <c r="A316" s="28">
        <v>2040250</v>
      </c>
      <c r="B316" s="28" t="s">
        <v>1264</v>
      </c>
      <c r="C316" s="25"/>
      <c r="D316" s="25"/>
      <c r="E316" s="25"/>
      <c r="F316" s="151"/>
    </row>
    <row r="317" spans="1:6" ht="14.25">
      <c r="A317" s="28">
        <v>2040299</v>
      </c>
      <c r="B317" s="28" t="s">
        <v>1434</v>
      </c>
      <c r="C317" s="25">
        <v>136</v>
      </c>
      <c r="D317" s="150">
        <v>135</v>
      </c>
      <c r="E317" s="150">
        <v>135</v>
      </c>
      <c r="F317" s="151">
        <f>E317/D317*100</f>
        <v>100</v>
      </c>
    </row>
    <row r="318" spans="1:6" ht="14.25">
      <c r="A318" s="28">
        <v>20403</v>
      </c>
      <c r="B318" s="27" t="s">
        <v>1435</v>
      </c>
      <c r="C318" s="26">
        <f>SUM(C319:C324)</f>
        <v>0</v>
      </c>
      <c r="D318" s="26">
        <f>SUM(D319:D324)</f>
        <v>0</v>
      </c>
      <c r="E318" s="26">
        <f>SUM(E319:E324)</f>
        <v>0</v>
      </c>
      <c r="F318" s="151"/>
    </row>
    <row r="319" spans="1:6" ht="14.25">
      <c r="A319" s="28">
        <v>2040301</v>
      </c>
      <c r="B319" s="28" t="s">
        <v>1255</v>
      </c>
      <c r="C319" s="25"/>
      <c r="D319" s="25"/>
      <c r="E319" s="25"/>
      <c r="F319" s="151"/>
    </row>
    <row r="320" spans="1:6" ht="14.25">
      <c r="A320" s="28">
        <v>2040302</v>
      </c>
      <c r="B320" s="28" t="s">
        <v>1256</v>
      </c>
      <c r="C320" s="25"/>
      <c r="D320" s="25"/>
      <c r="E320" s="25"/>
      <c r="F320" s="151"/>
    </row>
    <row r="321" spans="1:6" ht="14.25">
      <c r="A321" s="28">
        <v>2040303</v>
      </c>
      <c r="B321" s="28" t="s">
        <v>1257</v>
      </c>
      <c r="C321" s="25"/>
      <c r="D321" s="25"/>
      <c r="E321" s="25"/>
      <c r="F321" s="151"/>
    </row>
    <row r="322" spans="1:6" ht="14.25">
      <c r="A322" s="28">
        <v>2040304</v>
      </c>
      <c r="B322" s="28" t="s">
        <v>1436</v>
      </c>
      <c r="C322" s="25"/>
      <c r="D322" s="25"/>
      <c r="E322" s="25"/>
      <c r="F322" s="151"/>
    </row>
    <row r="323" spans="1:6" ht="14.25">
      <c r="A323" s="28">
        <v>2040350</v>
      </c>
      <c r="B323" s="28" t="s">
        <v>1264</v>
      </c>
      <c r="C323" s="25"/>
      <c r="D323" s="25"/>
      <c r="E323" s="25"/>
      <c r="F323" s="151"/>
    </row>
    <row r="324" spans="1:6" ht="14.25">
      <c r="A324" s="28">
        <v>2040399</v>
      </c>
      <c r="B324" s="28" t="s">
        <v>1437</v>
      </c>
      <c r="C324" s="25"/>
      <c r="D324" s="25"/>
      <c r="E324" s="25"/>
      <c r="F324" s="151"/>
    </row>
    <row r="325" spans="1:6" ht="14.25">
      <c r="A325" s="28">
        <v>20404</v>
      </c>
      <c r="B325" s="27" t="s">
        <v>1438</v>
      </c>
      <c r="C325" s="26">
        <f>SUM(C326:C332)</f>
        <v>497</v>
      </c>
      <c r="D325" s="26">
        <f>SUM(D326:D332)</f>
        <v>645</v>
      </c>
      <c r="E325" s="26">
        <f>SUM(E326:E332)</f>
        <v>645</v>
      </c>
      <c r="F325" s="151">
        <f>E325/D325*100</f>
        <v>100</v>
      </c>
    </row>
    <row r="326" spans="1:6" ht="14.25">
      <c r="A326" s="28">
        <v>2040401</v>
      </c>
      <c r="B326" s="28" t="s">
        <v>1255</v>
      </c>
      <c r="C326" s="25">
        <v>372</v>
      </c>
      <c r="D326" s="150">
        <v>434</v>
      </c>
      <c r="E326" s="150">
        <v>434</v>
      </c>
      <c r="F326" s="151">
        <f>E326/D326*100</f>
        <v>100</v>
      </c>
    </row>
    <row r="327" spans="1:6" ht="14.25">
      <c r="A327" s="28">
        <v>2040402</v>
      </c>
      <c r="B327" s="28" t="s">
        <v>1256</v>
      </c>
      <c r="C327" s="25"/>
      <c r="D327" s="150">
        <v>117</v>
      </c>
      <c r="E327" s="150">
        <v>117</v>
      </c>
      <c r="F327" s="151">
        <f>E327/D327*100</f>
        <v>100</v>
      </c>
    </row>
    <row r="328" spans="1:6" ht="14.25">
      <c r="A328" s="28">
        <v>2040403</v>
      </c>
      <c r="B328" s="28" t="s">
        <v>1257</v>
      </c>
      <c r="C328" s="25"/>
      <c r="D328" s="25"/>
      <c r="E328" s="25"/>
      <c r="F328" s="151"/>
    </row>
    <row r="329" spans="1:6" ht="14.25">
      <c r="A329" s="28">
        <v>2040409</v>
      </c>
      <c r="B329" s="28" t="s">
        <v>254</v>
      </c>
      <c r="C329" s="25"/>
      <c r="D329" s="25"/>
      <c r="E329" s="25"/>
      <c r="F329" s="151"/>
    </row>
    <row r="330" spans="1:6" ht="14.25">
      <c r="A330" s="28">
        <v>2040410</v>
      </c>
      <c r="B330" s="28" t="s">
        <v>255</v>
      </c>
      <c r="C330" s="25"/>
      <c r="D330" s="25"/>
      <c r="E330" s="25"/>
      <c r="F330" s="151"/>
    </row>
    <row r="331" spans="1:6" ht="14.25">
      <c r="A331" s="28">
        <v>2040450</v>
      </c>
      <c r="B331" s="28" t="s">
        <v>1264</v>
      </c>
      <c r="C331" s="25"/>
      <c r="D331" s="25"/>
      <c r="E331" s="25"/>
      <c r="F331" s="151"/>
    </row>
    <row r="332" spans="1:6" ht="14.25">
      <c r="A332" s="28">
        <v>2040499</v>
      </c>
      <c r="B332" s="28" t="s">
        <v>1439</v>
      </c>
      <c r="C332" s="25">
        <v>125</v>
      </c>
      <c r="D332" s="25">
        <v>94</v>
      </c>
      <c r="E332" s="25">
        <v>94</v>
      </c>
      <c r="F332" s="151">
        <f>E332/D332*100</f>
        <v>100</v>
      </c>
    </row>
    <row r="333" spans="1:6" ht="14.25">
      <c r="A333" s="28">
        <v>20405</v>
      </c>
      <c r="B333" s="27" t="s">
        <v>1440</v>
      </c>
      <c r="C333" s="26">
        <f>SUM(C334:C341)</f>
        <v>487</v>
      </c>
      <c r="D333" s="26">
        <f>SUM(D334:D341)</f>
        <v>797</v>
      </c>
      <c r="E333" s="26">
        <f>SUM(E334:E341)</f>
        <v>797</v>
      </c>
      <c r="F333" s="151">
        <f>E333/D333*100</f>
        <v>100</v>
      </c>
    </row>
    <row r="334" spans="1:6" ht="14.25">
      <c r="A334" s="28">
        <v>2040501</v>
      </c>
      <c r="B334" s="28" t="s">
        <v>1255</v>
      </c>
      <c r="C334" s="25">
        <v>362</v>
      </c>
      <c r="D334" s="150">
        <v>498</v>
      </c>
      <c r="E334" s="150">
        <v>498</v>
      </c>
      <c r="F334" s="151">
        <f>E334/D334*100</f>
        <v>100</v>
      </c>
    </row>
    <row r="335" spans="1:6" ht="14.25">
      <c r="A335" s="28">
        <v>2040502</v>
      </c>
      <c r="B335" s="28" t="s">
        <v>1256</v>
      </c>
      <c r="C335" s="25">
        <v>104</v>
      </c>
      <c r="D335" s="150">
        <v>260</v>
      </c>
      <c r="E335" s="150">
        <v>260</v>
      </c>
      <c r="F335" s="151">
        <f>E335/D335*100</f>
        <v>100</v>
      </c>
    </row>
    <row r="336" spans="1:6" ht="14.25">
      <c r="A336" s="28">
        <v>2040503</v>
      </c>
      <c r="B336" s="28" t="s">
        <v>1257</v>
      </c>
      <c r="C336" s="25"/>
      <c r="D336" s="25"/>
      <c r="E336" s="25"/>
      <c r="F336" s="151"/>
    </row>
    <row r="337" spans="1:6" ht="14.25">
      <c r="A337" s="28">
        <v>2040504</v>
      </c>
      <c r="B337" s="28" t="s">
        <v>1441</v>
      </c>
      <c r="C337" s="25">
        <v>21</v>
      </c>
      <c r="D337" s="150">
        <v>10</v>
      </c>
      <c r="E337" s="150">
        <v>10</v>
      </c>
      <c r="F337" s="151">
        <f>E337/D337*100</f>
        <v>100</v>
      </c>
    </row>
    <row r="338" spans="1:6" ht="14.25">
      <c r="A338" s="28">
        <v>2040505</v>
      </c>
      <c r="B338" s="28" t="s">
        <v>1442</v>
      </c>
      <c r="C338" s="25"/>
      <c r="D338" s="25"/>
      <c r="E338" s="25"/>
      <c r="F338" s="151"/>
    </row>
    <row r="339" spans="1:6" ht="14.25">
      <c r="A339" s="28">
        <v>2040506</v>
      </c>
      <c r="B339" s="28" t="s">
        <v>1443</v>
      </c>
      <c r="C339" s="25"/>
      <c r="D339" s="25"/>
      <c r="E339" s="25"/>
      <c r="F339" s="151"/>
    </row>
    <row r="340" spans="1:6" ht="14.25">
      <c r="A340" s="28">
        <v>2040550</v>
      </c>
      <c r="B340" s="28" t="s">
        <v>1264</v>
      </c>
      <c r="C340" s="25"/>
      <c r="D340" s="25"/>
      <c r="E340" s="25"/>
      <c r="F340" s="151"/>
    </row>
    <row r="341" spans="1:6" ht="14.25">
      <c r="A341" s="28">
        <v>2040599</v>
      </c>
      <c r="B341" s="28" t="s">
        <v>1444</v>
      </c>
      <c r="C341" s="25"/>
      <c r="D341" s="150">
        <v>29</v>
      </c>
      <c r="E341" s="150">
        <v>29</v>
      </c>
      <c r="F341" s="151">
        <f>E341/D341*100</f>
        <v>100</v>
      </c>
    </row>
    <row r="342" spans="1:6" ht="14.25">
      <c r="A342" s="28">
        <v>20406</v>
      </c>
      <c r="B342" s="27" t="s">
        <v>1445</v>
      </c>
      <c r="C342" s="26">
        <f>SUM(C343:C357)</f>
        <v>271</v>
      </c>
      <c r="D342" s="26">
        <f>SUM(D343:D357)</f>
        <v>368</v>
      </c>
      <c r="E342" s="26">
        <f>SUM(E343:E357)</f>
        <v>368</v>
      </c>
      <c r="F342" s="151">
        <f>E342/D342*100</f>
        <v>100</v>
      </c>
    </row>
    <row r="343" spans="1:6" ht="14.25">
      <c r="A343" s="28">
        <v>2040601</v>
      </c>
      <c r="B343" s="28" t="s">
        <v>1255</v>
      </c>
      <c r="C343" s="25">
        <v>220</v>
      </c>
      <c r="D343" s="150">
        <v>282</v>
      </c>
      <c r="E343" s="150">
        <v>282</v>
      </c>
      <c r="F343" s="151">
        <f>E343/D343*100</f>
        <v>100</v>
      </c>
    </row>
    <row r="344" spans="1:6" ht="14.25">
      <c r="A344" s="28">
        <v>2040602</v>
      </c>
      <c r="B344" s="28" t="s">
        <v>1256</v>
      </c>
      <c r="C344" s="25"/>
      <c r="D344" s="150">
        <v>65</v>
      </c>
      <c r="E344" s="150">
        <v>65</v>
      </c>
      <c r="F344" s="151">
        <f>E344/D344*100</f>
        <v>100</v>
      </c>
    </row>
    <row r="345" spans="1:6" ht="14.25">
      <c r="A345" s="28">
        <v>2040603</v>
      </c>
      <c r="B345" s="28" t="s">
        <v>1257</v>
      </c>
      <c r="C345" s="25"/>
      <c r="D345" s="25"/>
      <c r="E345" s="25"/>
      <c r="F345" s="151"/>
    </row>
    <row r="346" spans="1:6" ht="14.25">
      <c r="A346" s="28">
        <v>2040604</v>
      </c>
      <c r="B346" s="28" t="s">
        <v>1446</v>
      </c>
      <c r="C346" s="25">
        <v>20</v>
      </c>
      <c r="D346" s="150">
        <v>8</v>
      </c>
      <c r="E346" s="150">
        <v>8</v>
      </c>
      <c r="F346" s="151">
        <f>E346/D346*100</f>
        <v>100</v>
      </c>
    </row>
    <row r="347" spans="1:6" ht="14.25">
      <c r="A347" s="28">
        <v>2040605</v>
      </c>
      <c r="B347" s="28" t="s">
        <v>1447</v>
      </c>
      <c r="C347" s="25">
        <v>10</v>
      </c>
      <c r="D347" s="150">
        <v>2</v>
      </c>
      <c r="E347" s="150">
        <v>2</v>
      </c>
      <c r="F347" s="151">
        <f>E347/D347*100</f>
        <v>100</v>
      </c>
    </row>
    <row r="348" spans="1:6" ht="14.25">
      <c r="A348" s="28">
        <v>2040606</v>
      </c>
      <c r="B348" s="28" t="s">
        <v>1448</v>
      </c>
      <c r="C348" s="25"/>
      <c r="D348" s="25"/>
      <c r="E348" s="25"/>
      <c r="F348" s="151"/>
    </row>
    <row r="349" spans="1:6" ht="14.25">
      <c r="A349" s="28">
        <v>2040607</v>
      </c>
      <c r="B349" s="28" t="s">
        <v>1449</v>
      </c>
      <c r="C349" s="25">
        <v>5</v>
      </c>
      <c r="D349" s="150">
        <v>4</v>
      </c>
      <c r="E349" s="150">
        <v>4</v>
      </c>
      <c r="F349" s="151">
        <f>E349/D349*100</f>
        <v>100</v>
      </c>
    </row>
    <row r="350" spans="1:6" ht="14.25">
      <c r="A350" s="28">
        <v>2040608</v>
      </c>
      <c r="B350" s="28" t="s">
        <v>256</v>
      </c>
      <c r="C350" s="25"/>
      <c r="D350" s="25"/>
      <c r="E350" s="25"/>
      <c r="F350" s="151"/>
    </row>
    <row r="351" spans="1:6" ht="14.25">
      <c r="A351" s="28">
        <v>2040609</v>
      </c>
      <c r="B351" s="28" t="s">
        <v>1450</v>
      </c>
      <c r="C351" s="25"/>
      <c r="D351" s="25"/>
      <c r="E351" s="25"/>
      <c r="F351" s="151"/>
    </row>
    <row r="352" spans="1:6" ht="14.25">
      <c r="A352" s="28">
        <v>2040610</v>
      </c>
      <c r="B352" s="28" t="s">
        <v>1451</v>
      </c>
      <c r="C352" s="25">
        <v>14</v>
      </c>
      <c r="D352" s="150">
        <v>7</v>
      </c>
      <c r="E352" s="150">
        <v>7</v>
      </c>
      <c r="F352" s="151">
        <f>E352/D352*100</f>
        <v>100</v>
      </c>
    </row>
    <row r="353" spans="1:6" ht="14.25">
      <c r="A353" s="28">
        <v>2040611</v>
      </c>
      <c r="B353" s="28" t="s">
        <v>1452</v>
      </c>
      <c r="C353" s="25"/>
      <c r="D353" s="25"/>
      <c r="E353" s="25"/>
      <c r="F353" s="151"/>
    </row>
    <row r="354" spans="1:6" ht="14.25">
      <c r="A354" s="28">
        <v>2040612</v>
      </c>
      <c r="B354" s="28" t="s">
        <v>257</v>
      </c>
      <c r="C354" s="25"/>
      <c r="D354" s="25"/>
      <c r="E354" s="25"/>
      <c r="F354" s="151"/>
    </row>
    <row r="355" spans="1:6" ht="14.25">
      <c r="A355" s="28">
        <v>2040613</v>
      </c>
      <c r="B355" s="28" t="s">
        <v>258</v>
      </c>
      <c r="C355" s="25"/>
      <c r="D355" s="25"/>
      <c r="E355" s="25"/>
      <c r="F355" s="151"/>
    </row>
    <row r="356" spans="1:6" ht="14.25">
      <c r="A356" s="28">
        <v>2040650</v>
      </c>
      <c r="B356" s="28" t="s">
        <v>1264</v>
      </c>
      <c r="C356" s="25">
        <v>2</v>
      </c>
      <c r="D356" s="25"/>
      <c r="E356" s="25"/>
      <c r="F356" s="151"/>
    </row>
    <row r="357" spans="1:6" ht="14.25">
      <c r="A357" s="28">
        <v>2040699</v>
      </c>
      <c r="B357" s="28" t="s">
        <v>1453</v>
      </c>
      <c r="C357" s="25"/>
      <c r="D357" s="150"/>
      <c r="E357" s="150"/>
      <c r="F357" s="151"/>
    </row>
    <row r="358" spans="1:6" ht="14.25">
      <c r="A358" s="28">
        <v>20407</v>
      </c>
      <c r="B358" s="27" t="s">
        <v>1454</v>
      </c>
      <c r="C358" s="26">
        <f>SUM(C359:C367)</f>
        <v>0</v>
      </c>
      <c r="D358" s="26">
        <f>SUM(D359:D367)</f>
        <v>0</v>
      </c>
      <c r="E358" s="26">
        <f>SUM(E359:E367)</f>
        <v>0</v>
      </c>
      <c r="F358" s="151"/>
    </row>
    <row r="359" spans="1:6" ht="14.25">
      <c r="A359" s="28">
        <v>2040701</v>
      </c>
      <c r="B359" s="28" t="s">
        <v>1255</v>
      </c>
      <c r="C359" s="25"/>
      <c r="D359" s="25"/>
      <c r="E359" s="25"/>
      <c r="F359" s="151"/>
    </row>
    <row r="360" spans="1:6" ht="14.25">
      <c r="A360" s="28">
        <v>2040702</v>
      </c>
      <c r="B360" s="28" t="s">
        <v>1256</v>
      </c>
      <c r="C360" s="25"/>
      <c r="D360" s="25"/>
      <c r="E360" s="25"/>
      <c r="F360" s="151"/>
    </row>
    <row r="361" spans="1:6" ht="14.25">
      <c r="A361" s="28">
        <v>2040703</v>
      </c>
      <c r="B361" s="28" t="s">
        <v>1257</v>
      </c>
      <c r="C361" s="25"/>
      <c r="D361" s="25"/>
      <c r="E361" s="25"/>
      <c r="F361" s="151"/>
    </row>
    <row r="362" spans="1:6" ht="14.25">
      <c r="A362" s="28">
        <v>2040704</v>
      </c>
      <c r="B362" s="28" t="s">
        <v>1455</v>
      </c>
      <c r="C362" s="25"/>
      <c r="D362" s="25"/>
      <c r="E362" s="25"/>
      <c r="F362" s="151"/>
    </row>
    <row r="363" spans="1:6" ht="14.25">
      <c r="A363" s="28">
        <v>2040705</v>
      </c>
      <c r="B363" s="28" t="s">
        <v>1456</v>
      </c>
      <c r="C363" s="25"/>
      <c r="D363" s="25"/>
      <c r="E363" s="25"/>
      <c r="F363" s="151"/>
    </row>
    <row r="364" spans="1:6" ht="14.25">
      <c r="A364" s="28">
        <v>2040706</v>
      </c>
      <c r="B364" s="28" t="s">
        <v>1457</v>
      </c>
      <c r="C364" s="25"/>
      <c r="D364" s="25"/>
      <c r="E364" s="25"/>
      <c r="F364" s="151"/>
    </row>
    <row r="365" spans="1:6" ht="14.25">
      <c r="A365" s="28">
        <v>2040707</v>
      </c>
      <c r="B365" s="28" t="s">
        <v>258</v>
      </c>
      <c r="C365" s="25"/>
      <c r="D365" s="25"/>
      <c r="E365" s="25"/>
      <c r="F365" s="151"/>
    </row>
    <row r="366" spans="1:6" ht="14.25">
      <c r="A366" s="28">
        <v>2040750</v>
      </c>
      <c r="B366" s="28" t="s">
        <v>1264</v>
      </c>
      <c r="C366" s="25"/>
      <c r="D366" s="25"/>
      <c r="E366" s="25"/>
      <c r="F366" s="151"/>
    </row>
    <row r="367" spans="1:6" ht="14.25">
      <c r="A367" s="28">
        <v>2040799</v>
      </c>
      <c r="B367" s="28" t="s">
        <v>1458</v>
      </c>
      <c r="C367" s="25"/>
      <c r="D367" s="25"/>
      <c r="E367" s="25"/>
      <c r="F367" s="151"/>
    </row>
    <row r="368" spans="1:6" ht="14.25">
      <c r="A368" s="28">
        <v>20408</v>
      </c>
      <c r="B368" s="27" t="s">
        <v>1459</v>
      </c>
      <c r="C368" s="26">
        <f>SUM(C369:C377)</f>
        <v>0</v>
      </c>
      <c r="D368" s="26">
        <f>SUM(D369:D377)</f>
        <v>0</v>
      </c>
      <c r="E368" s="26">
        <f>SUM(E369:E377)</f>
        <v>0</v>
      </c>
      <c r="F368" s="151"/>
    </row>
    <row r="369" spans="1:6" ht="14.25">
      <c r="A369" s="28">
        <v>2040801</v>
      </c>
      <c r="B369" s="28" t="s">
        <v>1255</v>
      </c>
      <c r="C369" s="25"/>
      <c r="D369" s="25"/>
      <c r="E369" s="25"/>
      <c r="F369" s="151"/>
    </row>
    <row r="370" spans="1:6" ht="14.25">
      <c r="A370" s="28">
        <v>2040802</v>
      </c>
      <c r="B370" s="28" t="s">
        <v>1256</v>
      </c>
      <c r="C370" s="25"/>
      <c r="D370" s="25"/>
      <c r="E370" s="25"/>
      <c r="F370" s="151"/>
    </row>
    <row r="371" spans="1:6" ht="14.25">
      <c r="A371" s="28">
        <v>2040803</v>
      </c>
      <c r="B371" s="28" t="s">
        <v>1257</v>
      </c>
      <c r="C371" s="25"/>
      <c r="D371" s="25"/>
      <c r="E371" s="25"/>
      <c r="F371" s="151"/>
    </row>
    <row r="372" spans="1:6" ht="14.25">
      <c r="A372" s="28">
        <v>2040804</v>
      </c>
      <c r="B372" s="28" t="s">
        <v>1460</v>
      </c>
      <c r="C372" s="25"/>
      <c r="D372" s="25"/>
      <c r="E372" s="25"/>
      <c r="F372" s="151"/>
    </row>
    <row r="373" spans="1:6" ht="14.25">
      <c r="A373" s="28">
        <v>2040805</v>
      </c>
      <c r="B373" s="28" t="s">
        <v>1461</v>
      </c>
      <c r="C373" s="25"/>
      <c r="D373" s="25"/>
      <c r="E373" s="25"/>
      <c r="F373" s="151"/>
    </row>
    <row r="374" spans="1:6" ht="14.25">
      <c r="A374" s="28">
        <v>2040806</v>
      </c>
      <c r="B374" s="28" t="s">
        <v>1462</v>
      </c>
      <c r="C374" s="25"/>
      <c r="D374" s="25"/>
      <c r="E374" s="25"/>
      <c r="F374" s="151"/>
    </row>
    <row r="375" spans="1:6" ht="14.25">
      <c r="A375" s="28">
        <v>2040807</v>
      </c>
      <c r="B375" s="28" t="s">
        <v>258</v>
      </c>
      <c r="C375" s="25"/>
      <c r="D375" s="25"/>
      <c r="E375" s="25"/>
      <c r="F375" s="151"/>
    </row>
    <row r="376" spans="1:6" ht="14.25">
      <c r="A376" s="28">
        <v>2040850</v>
      </c>
      <c r="B376" s="28" t="s">
        <v>1264</v>
      </c>
      <c r="C376" s="25"/>
      <c r="D376" s="25"/>
      <c r="E376" s="25"/>
      <c r="F376" s="151"/>
    </row>
    <row r="377" spans="1:6" ht="14.25">
      <c r="A377" s="28">
        <v>2040899</v>
      </c>
      <c r="B377" s="28" t="s">
        <v>1463</v>
      </c>
      <c r="C377" s="25"/>
      <c r="D377" s="25"/>
      <c r="E377" s="25"/>
      <c r="F377" s="151"/>
    </row>
    <row r="378" spans="1:6" ht="14.25">
      <c r="A378" s="28">
        <v>20409</v>
      </c>
      <c r="B378" s="27" t="s">
        <v>1464</v>
      </c>
      <c r="C378" s="26">
        <f>SUM(C379:C385)</f>
        <v>0</v>
      </c>
      <c r="D378" s="26">
        <f>SUM(D379:D385)</f>
        <v>0</v>
      </c>
      <c r="E378" s="26">
        <f>SUM(E379:E385)</f>
        <v>0</v>
      </c>
      <c r="F378" s="151"/>
    </row>
    <row r="379" spans="1:6" ht="14.25">
      <c r="A379" s="28">
        <v>2040901</v>
      </c>
      <c r="B379" s="28" t="s">
        <v>1255</v>
      </c>
      <c r="C379" s="25"/>
      <c r="D379" s="25"/>
      <c r="E379" s="25"/>
      <c r="F379" s="151"/>
    </row>
    <row r="380" spans="1:6" ht="14.25">
      <c r="A380" s="28">
        <v>2040902</v>
      </c>
      <c r="B380" s="28" t="s">
        <v>1256</v>
      </c>
      <c r="C380" s="25"/>
      <c r="D380" s="25"/>
      <c r="E380" s="25"/>
      <c r="F380" s="151"/>
    </row>
    <row r="381" spans="1:6" ht="14.25">
      <c r="A381" s="28">
        <v>2040903</v>
      </c>
      <c r="B381" s="28" t="s">
        <v>1257</v>
      </c>
      <c r="C381" s="25"/>
      <c r="D381" s="25"/>
      <c r="E381" s="25"/>
      <c r="F381" s="151"/>
    </row>
    <row r="382" spans="1:6" ht="14.25">
      <c r="A382" s="28">
        <v>2040904</v>
      </c>
      <c r="B382" s="28" t="s">
        <v>1465</v>
      </c>
      <c r="C382" s="25"/>
      <c r="D382" s="25"/>
      <c r="E382" s="25"/>
      <c r="F382" s="151"/>
    </row>
    <row r="383" spans="1:6" ht="14.25">
      <c r="A383" s="28">
        <v>2040905</v>
      </c>
      <c r="B383" s="28" t="s">
        <v>1466</v>
      </c>
      <c r="C383" s="25"/>
      <c r="D383" s="25"/>
      <c r="E383" s="25"/>
      <c r="F383" s="151"/>
    </row>
    <row r="384" spans="1:6" ht="14.25">
      <c r="A384" s="28">
        <v>2040950</v>
      </c>
      <c r="B384" s="28" t="s">
        <v>1264</v>
      </c>
      <c r="C384" s="25"/>
      <c r="D384" s="25"/>
      <c r="E384" s="25"/>
      <c r="F384" s="151"/>
    </row>
    <row r="385" spans="1:6" ht="14.25">
      <c r="A385" s="28">
        <v>2040999</v>
      </c>
      <c r="B385" s="28" t="s">
        <v>1467</v>
      </c>
      <c r="C385" s="25"/>
      <c r="D385" s="25"/>
      <c r="E385" s="25"/>
      <c r="F385" s="151"/>
    </row>
    <row r="386" spans="1:6" ht="14.25">
      <c r="A386" s="28">
        <v>20410</v>
      </c>
      <c r="B386" s="27" t="s">
        <v>1468</v>
      </c>
      <c r="C386" s="26">
        <f>SUM(C387:C391)</f>
        <v>0</v>
      </c>
      <c r="D386" s="26">
        <f>SUM(D387:D391)</f>
        <v>0</v>
      </c>
      <c r="E386" s="26">
        <f>SUM(E387:E391)</f>
        <v>0</v>
      </c>
      <c r="F386" s="151"/>
    </row>
    <row r="387" spans="1:6" ht="14.25">
      <c r="A387" s="28">
        <v>2041001</v>
      </c>
      <c r="B387" s="28" t="s">
        <v>1255</v>
      </c>
      <c r="C387" s="25"/>
      <c r="D387" s="25"/>
      <c r="E387" s="25"/>
      <c r="F387" s="151"/>
    </row>
    <row r="388" spans="1:6" ht="14.25">
      <c r="A388" s="28">
        <v>2041002</v>
      </c>
      <c r="B388" s="28" t="s">
        <v>1256</v>
      </c>
      <c r="C388" s="25"/>
      <c r="D388" s="25"/>
      <c r="E388" s="25"/>
      <c r="F388" s="151"/>
    </row>
    <row r="389" spans="1:6" ht="14.25">
      <c r="A389" s="28">
        <v>2041006</v>
      </c>
      <c r="B389" s="28" t="s">
        <v>258</v>
      </c>
      <c r="C389" s="25"/>
      <c r="D389" s="25"/>
      <c r="E389" s="25"/>
      <c r="F389" s="151"/>
    </row>
    <row r="390" spans="1:6" ht="14.25">
      <c r="A390" s="28">
        <v>2041007</v>
      </c>
      <c r="B390" s="28" t="s">
        <v>259</v>
      </c>
      <c r="C390" s="25"/>
      <c r="D390" s="25"/>
      <c r="E390" s="25"/>
      <c r="F390" s="151"/>
    </row>
    <row r="391" spans="1:6" ht="14.25">
      <c r="A391" s="28">
        <v>2041099</v>
      </c>
      <c r="B391" s="28" t="s">
        <v>1469</v>
      </c>
      <c r="C391" s="25"/>
      <c r="D391" s="25"/>
      <c r="E391" s="25"/>
      <c r="F391" s="151"/>
    </row>
    <row r="392" spans="1:6" ht="14.25">
      <c r="A392" s="28">
        <v>20499</v>
      </c>
      <c r="B392" s="27" t="s">
        <v>733</v>
      </c>
      <c r="C392" s="26">
        <f>SUM(C393:C393)</f>
        <v>0</v>
      </c>
      <c r="D392" s="26">
        <f>SUM(D393:D393)</f>
        <v>0</v>
      </c>
      <c r="E392" s="26">
        <f>SUM(E393:E393)</f>
        <v>0</v>
      </c>
      <c r="F392" s="151"/>
    </row>
    <row r="393" spans="1:6" ht="14.25">
      <c r="A393" s="28">
        <v>2049901</v>
      </c>
      <c r="B393" s="28" t="s">
        <v>734</v>
      </c>
      <c r="C393" s="25"/>
      <c r="D393" s="25"/>
      <c r="E393" s="25"/>
      <c r="F393" s="151"/>
    </row>
    <row r="394" spans="1:6" ht="14.25">
      <c r="A394" s="28">
        <v>205</v>
      </c>
      <c r="B394" s="27" t="s">
        <v>1470</v>
      </c>
      <c r="C394" s="26">
        <f>SUM(C395,C400,C409,C416,C422,C426,C430,C434,C440,C447)</f>
        <v>5702</v>
      </c>
      <c r="D394" s="26">
        <f>SUM(D395,D400,D409,D416,D422,D426,D430,D434,D440,D447)</f>
        <v>9879</v>
      </c>
      <c r="E394" s="26">
        <f>SUM(E395,E400,E409,E416,E422,E426,E430,E434,E440,E447)</f>
        <v>9879</v>
      </c>
      <c r="F394" s="151">
        <f>E394/D394*100</f>
        <v>100</v>
      </c>
    </row>
    <row r="395" spans="1:6" ht="14.25">
      <c r="A395" s="28">
        <v>20501</v>
      </c>
      <c r="B395" s="27" t="s">
        <v>1471</v>
      </c>
      <c r="C395" s="26">
        <f>SUM(C396:C399)</f>
        <v>105</v>
      </c>
      <c r="D395" s="26">
        <f>SUM(D396:D399)</f>
        <v>166</v>
      </c>
      <c r="E395" s="26">
        <f>SUM(E396:E399)</f>
        <v>166</v>
      </c>
      <c r="F395" s="151">
        <f>E395/D395*100</f>
        <v>100</v>
      </c>
    </row>
    <row r="396" spans="1:6" ht="14.25">
      <c r="A396" s="28">
        <v>2050101</v>
      </c>
      <c r="B396" s="28" t="s">
        <v>1255</v>
      </c>
      <c r="C396" s="25">
        <v>105</v>
      </c>
      <c r="D396" s="25">
        <v>166</v>
      </c>
      <c r="E396" s="25">
        <v>166</v>
      </c>
      <c r="F396" s="151">
        <f>E396/D396*100</f>
        <v>100</v>
      </c>
    </row>
    <row r="397" spans="1:6" ht="14.25">
      <c r="A397" s="28">
        <v>2050102</v>
      </c>
      <c r="B397" s="28" t="s">
        <v>1256</v>
      </c>
      <c r="C397" s="25"/>
      <c r="D397" s="25"/>
      <c r="E397" s="25"/>
      <c r="F397" s="151"/>
    </row>
    <row r="398" spans="1:6" ht="14.25">
      <c r="A398" s="28">
        <v>2050103</v>
      </c>
      <c r="B398" s="28" t="s">
        <v>1257</v>
      </c>
      <c r="C398" s="25"/>
      <c r="D398" s="25"/>
      <c r="E398" s="25"/>
      <c r="F398" s="151"/>
    </row>
    <row r="399" spans="1:6" ht="14.25">
      <c r="A399" s="28">
        <v>2050199</v>
      </c>
      <c r="B399" s="28" t="s">
        <v>1472</v>
      </c>
      <c r="C399" s="25"/>
      <c r="D399" s="25"/>
      <c r="E399" s="25"/>
      <c r="F399" s="151"/>
    </row>
    <row r="400" spans="1:6" ht="14.25">
      <c r="A400" s="28">
        <v>20502</v>
      </c>
      <c r="B400" s="27" t="s">
        <v>1473</v>
      </c>
      <c r="C400" s="26">
        <f>SUM(C401:C408)</f>
        <v>4680</v>
      </c>
      <c r="D400" s="26">
        <f>SUM(D401:D408)</f>
        <v>8581</v>
      </c>
      <c r="E400" s="26">
        <f>SUM(E401:E408)</f>
        <v>8581</v>
      </c>
      <c r="F400" s="151">
        <f aca="true" t="shared" si="3" ref="F400:F405">E400/D400*100</f>
        <v>100</v>
      </c>
    </row>
    <row r="401" spans="1:6" ht="14.25">
      <c r="A401" s="28">
        <v>2050201</v>
      </c>
      <c r="B401" s="28" t="s">
        <v>1474</v>
      </c>
      <c r="C401" s="25">
        <v>322</v>
      </c>
      <c r="D401" s="150">
        <v>1346</v>
      </c>
      <c r="E401" s="150">
        <v>1346</v>
      </c>
      <c r="F401" s="151">
        <f t="shared" si="3"/>
        <v>100</v>
      </c>
    </row>
    <row r="402" spans="1:6" ht="14.25">
      <c r="A402" s="28">
        <v>2050202</v>
      </c>
      <c r="B402" s="28" t="s">
        <v>1475</v>
      </c>
      <c r="C402" s="25">
        <v>2245</v>
      </c>
      <c r="D402" s="150">
        <v>3408</v>
      </c>
      <c r="E402" s="150">
        <v>3408</v>
      </c>
      <c r="F402" s="151">
        <f t="shared" si="3"/>
        <v>100</v>
      </c>
    </row>
    <row r="403" spans="1:6" ht="14.25">
      <c r="A403" s="28">
        <v>2050203</v>
      </c>
      <c r="B403" s="28" t="s">
        <v>1476</v>
      </c>
      <c r="C403" s="25">
        <v>1715</v>
      </c>
      <c r="D403" s="150">
        <v>3017</v>
      </c>
      <c r="E403" s="150">
        <v>3017</v>
      </c>
      <c r="F403" s="151">
        <f t="shared" si="3"/>
        <v>100</v>
      </c>
    </row>
    <row r="404" spans="1:6" ht="14.25">
      <c r="A404" s="28">
        <v>2050204</v>
      </c>
      <c r="B404" s="28" t="s">
        <v>1477</v>
      </c>
      <c r="C404" s="25"/>
      <c r="D404" s="150">
        <v>258</v>
      </c>
      <c r="E404" s="150">
        <v>258</v>
      </c>
      <c r="F404" s="151">
        <f t="shared" si="3"/>
        <v>100</v>
      </c>
    </row>
    <row r="405" spans="1:6" ht="14.25">
      <c r="A405" s="28">
        <v>2050205</v>
      </c>
      <c r="B405" s="28" t="s">
        <v>1478</v>
      </c>
      <c r="C405" s="25"/>
      <c r="D405" s="150">
        <v>26</v>
      </c>
      <c r="E405" s="150">
        <v>26</v>
      </c>
      <c r="F405" s="151">
        <f t="shared" si="3"/>
        <v>100</v>
      </c>
    </row>
    <row r="406" spans="1:6" ht="14.25">
      <c r="A406" s="28">
        <v>2050206</v>
      </c>
      <c r="B406" s="28" t="s">
        <v>1479</v>
      </c>
      <c r="C406" s="25"/>
      <c r="D406" s="150"/>
      <c r="E406" s="150"/>
      <c r="F406" s="151"/>
    </row>
    <row r="407" spans="1:6" ht="14.25">
      <c r="A407" s="28">
        <v>2050207</v>
      </c>
      <c r="B407" s="28" t="s">
        <v>1480</v>
      </c>
      <c r="C407" s="25"/>
      <c r="D407" s="25"/>
      <c r="E407" s="25"/>
      <c r="F407" s="151"/>
    </row>
    <row r="408" spans="1:6" ht="14.25">
      <c r="A408" s="28">
        <v>2050299</v>
      </c>
      <c r="B408" s="28" t="s">
        <v>1481</v>
      </c>
      <c r="C408" s="25">
        <v>398</v>
      </c>
      <c r="D408" s="150">
        <v>526</v>
      </c>
      <c r="E408" s="150">
        <v>526</v>
      </c>
      <c r="F408" s="151">
        <f>E408/D408*100</f>
        <v>100</v>
      </c>
    </row>
    <row r="409" spans="1:6" ht="14.25">
      <c r="A409" s="28">
        <v>20503</v>
      </c>
      <c r="B409" s="27" t="s">
        <v>1482</v>
      </c>
      <c r="C409" s="26">
        <f>SUM(C410:C415)</f>
        <v>0</v>
      </c>
      <c r="D409" s="26">
        <f>SUM(D410:D415)</f>
        <v>5</v>
      </c>
      <c r="E409" s="26">
        <f>SUM(E410:E415)</f>
        <v>5</v>
      </c>
      <c r="F409" s="151">
        <f>E409/D409*100</f>
        <v>100</v>
      </c>
    </row>
    <row r="410" spans="1:6" ht="14.25">
      <c r="A410" s="28">
        <v>2050301</v>
      </c>
      <c r="B410" s="28" t="s">
        <v>1483</v>
      </c>
      <c r="C410" s="25"/>
      <c r="D410" s="25"/>
      <c r="E410" s="25"/>
      <c r="F410" s="151"/>
    </row>
    <row r="411" spans="1:6" ht="14.25">
      <c r="A411" s="28">
        <v>2050302</v>
      </c>
      <c r="B411" s="28" t="s">
        <v>1484</v>
      </c>
      <c r="C411" s="25"/>
      <c r="D411" s="25">
        <v>5</v>
      </c>
      <c r="E411" s="25">
        <v>5</v>
      </c>
      <c r="F411" s="151">
        <f>E411/D411*100</f>
        <v>100</v>
      </c>
    </row>
    <row r="412" spans="1:6" ht="14.25">
      <c r="A412" s="28">
        <v>2050303</v>
      </c>
      <c r="B412" s="28" t="s">
        <v>1485</v>
      </c>
      <c r="C412" s="25"/>
      <c r="D412" s="25"/>
      <c r="E412" s="25"/>
      <c r="F412" s="151"/>
    </row>
    <row r="413" spans="1:6" ht="14.25">
      <c r="A413" s="28">
        <v>2050304</v>
      </c>
      <c r="B413" s="28" t="s">
        <v>1486</v>
      </c>
      <c r="C413" s="25"/>
      <c r="D413" s="25"/>
      <c r="E413" s="25"/>
      <c r="F413" s="151"/>
    </row>
    <row r="414" spans="1:6" ht="14.25">
      <c r="A414" s="28">
        <v>2050305</v>
      </c>
      <c r="B414" s="28" t="s">
        <v>1487</v>
      </c>
      <c r="C414" s="25"/>
      <c r="D414" s="25"/>
      <c r="E414" s="25"/>
      <c r="F414" s="151"/>
    </row>
    <row r="415" spans="1:6" ht="14.25">
      <c r="A415" s="28">
        <v>2050399</v>
      </c>
      <c r="B415" s="28" t="s">
        <v>1488</v>
      </c>
      <c r="C415" s="25"/>
      <c r="D415" s="25"/>
      <c r="E415" s="25"/>
      <c r="F415" s="151"/>
    </row>
    <row r="416" spans="1:6" ht="14.25">
      <c r="A416" s="28">
        <v>20504</v>
      </c>
      <c r="B416" s="27" t="s">
        <v>1489</v>
      </c>
      <c r="C416" s="26">
        <f>SUM(C417:C421)</f>
        <v>0</v>
      </c>
      <c r="D416" s="26">
        <f>SUM(D417:D421)</f>
        <v>0</v>
      </c>
      <c r="E416" s="26">
        <f>SUM(E417:E421)</f>
        <v>0</v>
      </c>
      <c r="F416" s="151"/>
    </row>
    <row r="417" spans="1:6" ht="14.25">
      <c r="A417" s="28">
        <v>2050401</v>
      </c>
      <c r="B417" s="28" t="s">
        <v>1490</v>
      </c>
      <c r="C417" s="25"/>
      <c r="D417" s="25"/>
      <c r="E417" s="25"/>
      <c r="F417" s="151"/>
    </row>
    <row r="418" spans="1:6" ht="14.25">
      <c r="A418" s="28">
        <v>2050402</v>
      </c>
      <c r="B418" s="28" t="s">
        <v>1491</v>
      </c>
      <c r="C418" s="25"/>
      <c r="D418" s="25"/>
      <c r="E418" s="25"/>
      <c r="F418" s="151"/>
    </row>
    <row r="419" spans="1:6" ht="14.25">
      <c r="A419" s="28">
        <v>2050403</v>
      </c>
      <c r="B419" s="28" t="s">
        <v>1492</v>
      </c>
      <c r="C419" s="25"/>
      <c r="D419" s="25"/>
      <c r="E419" s="25"/>
      <c r="F419" s="151"/>
    </row>
    <row r="420" spans="1:6" ht="14.25">
      <c r="A420" s="28">
        <v>2050404</v>
      </c>
      <c r="B420" s="28" t="s">
        <v>1493</v>
      </c>
      <c r="C420" s="25"/>
      <c r="D420" s="25"/>
      <c r="E420" s="25"/>
      <c r="F420" s="151"/>
    </row>
    <row r="421" spans="1:6" ht="14.25">
      <c r="A421" s="28">
        <v>2050499</v>
      </c>
      <c r="B421" s="28" t="s">
        <v>1494</v>
      </c>
      <c r="C421" s="25"/>
      <c r="D421" s="25"/>
      <c r="E421" s="25"/>
      <c r="F421" s="151"/>
    </row>
    <row r="422" spans="1:6" ht="14.25">
      <c r="A422" s="28">
        <v>20505</v>
      </c>
      <c r="B422" s="27" t="s">
        <v>1495</v>
      </c>
      <c r="C422" s="26">
        <f>SUM(C423:C425)</f>
        <v>0</v>
      </c>
      <c r="D422" s="26">
        <f>SUM(D423:D425)</f>
        <v>0</v>
      </c>
      <c r="E422" s="26">
        <f>SUM(E423:E425)</f>
        <v>0</v>
      </c>
      <c r="F422" s="151"/>
    </row>
    <row r="423" spans="1:6" ht="14.25">
      <c r="A423" s="28">
        <v>2050501</v>
      </c>
      <c r="B423" s="28" t="s">
        <v>1496</v>
      </c>
      <c r="C423" s="25"/>
      <c r="D423" s="25"/>
      <c r="E423" s="25"/>
      <c r="F423" s="151"/>
    </row>
    <row r="424" spans="1:6" ht="14.25">
      <c r="A424" s="28">
        <v>2050502</v>
      </c>
      <c r="B424" s="28" t="s">
        <v>1497</v>
      </c>
      <c r="C424" s="25"/>
      <c r="D424" s="25"/>
      <c r="E424" s="25"/>
      <c r="F424" s="151"/>
    </row>
    <row r="425" spans="1:6" ht="14.25">
      <c r="A425" s="28">
        <v>2050599</v>
      </c>
      <c r="B425" s="28" t="s">
        <v>1498</v>
      </c>
      <c r="C425" s="25"/>
      <c r="D425" s="25"/>
      <c r="E425" s="25"/>
      <c r="F425" s="151"/>
    </row>
    <row r="426" spans="1:6" ht="14.25">
      <c r="A426" s="28">
        <v>20506</v>
      </c>
      <c r="B426" s="27" t="s">
        <v>1499</v>
      </c>
      <c r="C426" s="26">
        <f>SUM(C427:C429)</f>
        <v>0</v>
      </c>
      <c r="D426" s="26">
        <f>SUM(D427:D429)</f>
        <v>0</v>
      </c>
      <c r="E426" s="26">
        <f>SUM(E427:E429)</f>
        <v>0</v>
      </c>
      <c r="F426" s="151"/>
    </row>
    <row r="427" spans="1:6" ht="14.25">
      <c r="A427" s="28">
        <v>2050601</v>
      </c>
      <c r="B427" s="28" t="s">
        <v>1500</v>
      </c>
      <c r="C427" s="25"/>
      <c r="D427" s="25"/>
      <c r="E427" s="25"/>
      <c r="F427" s="151"/>
    </row>
    <row r="428" spans="1:6" ht="14.25">
      <c r="A428" s="28">
        <v>2050602</v>
      </c>
      <c r="B428" s="28" t="s">
        <v>1501</v>
      </c>
      <c r="C428" s="25"/>
      <c r="D428" s="25"/>
      <c r="E428" s="25"/>
      <c r="F428" s="151"/>
    </row>
    <row r="429" spans="1:6" ht="14.25">
      <c r="A429" s="28">
        <v>2050699</v>
      </c>
      <c r="B429" s="28" t="s">
        <v>1502</v>
      </c>
      <c r="C429" s="25"/>
      <c r="D429" s="25"/>
      <c r="E429" s="25"/>
      <c r="F429" s="151"/>
    </row>
    <row r="430" spans="1:6" ht="14.25">
      <c r="A430" s="28">
        <v>20507</v>
      </c>
      <c r="B430" s="27" t="s">
        <v>1503</v>
      </c>
      <c r="C430" s="26">
        <f>SUM(C431:C433)</f>
        <v>0</v>
      </c>
      <c r="D430" s="26">
        <f>SUM(D431:D433)</f>
        <v>17</v>
      </c>
      <c r="E430" s="26">
        <f>SUM(E431:E433)</f>
        <v>17</v>
      </c>
      <c r="F430" s="151">
        <f>E430/D430*100</f>
        <v>100</v>
      </c>
    </row>
    <row r="431" spans="1:6" ht="14.25">
      <c r="A431" s="28">
        <v>2050701</v>
      </c>
      <c r="B431" s="28" t="s">
        <v>1504</v>
      </c>
      <c r="C431" s="25"/>
      <c r="D431" s="25">
        <v>17</v>
      </c>
      <c r="E431" s="25">
        <v>17</v>
      </c>
      <c r="F431" s="151">
        <f>E431/D431*100</f>
        <v>100</v>
      </c>
    </row>
    <row r="432" spans="1:6" ht="14.25">
      <c r="A432" s="28">
        <v>2050702</v>
      </c>
      <c r="B432" s="28" t="s">
        <v>1505</v>
      </c>
      <c r="C432" s="25"/>
      <c r="D432" s="25"/>
      <c r="E432" s="25"/>
      <c r="F432" s="151"/>
    </row>
    <row r="433" spans="1:6" ht="14.25">
      <c r="A433" s="28">
        <v>2050799</v>
      </c>
      <c r="B433" s="28" t="s">
        <v>1506</v>
      </c>
      <c r="C433" s="25"/>
      <c r="D433" s="25"/>
      <c r="E433" s="25"/>
      <c r="F433" s="151"/>
    </row>
    <row r="434" spans="1:6" ht="14.25">
      <c r="A434" s="28">
        <v>20508</v>
      </c>
      <c r="B434" s="27" t="s">
        <v>1507</v>
      </c>
      <c r="C434" s="26">
        <f>SUM(C435:C439)</f>
        <v>233</v>
      </c>
      <c r="D434" s="26">
        <f>SUM(D435:D439)</f>
        <v>274</v>
      </c>
      <c r="E434" s="26">
        <f>SUM(E435:E439)</f>
        <v>274</v>
      </c>
      <c r="F434" s="151">
        <f>E434/D434*100</f>
        <v>100</v>
      </c>
    </row>
    <row r="435" spans="1:6" ht="14.25">
      <c r="A435" s="28">
        <v>2050801</v>
      </c>
      <c r="B435" s="28" t="s">
        <v>1508</v>
      </c>
      <c r="C435" s="25">
        <v>146</v>
      </c>
      <c r="D435" s="150">
        <v>160</v>
      </c>
      <c r="E435" s="150">
        <v>160</v>
      </c>
      <c r="F435" s="151">
        <f>E435/D435*100</f>
        <v>100</v>
      </c>
    </row>
    <row r="436" spans="1:6" ht="14.25">
      <c r="A436" s="28">
        <v>2050802</v>
      </c>
      <c r="B436" s="28" t="s">
        <v>1509</v>
      </c>
      <c r="C436" s="25">
        <v>62</v>
      </c>
      <c r="D436" s="150">
        <v>106</v>
      </c>
      <c r="E436" s="150">
        <v>106</v>
      </c>
      <c r="F436" s="151">
        <f>E436/D436*100</f>
        <v>100</v>
      </c>
    </row>
    <row r="437" spans="1:6" ht="14.25">
      <c r="A437" s="28">
        <v>2050803</v>
      </c>
      <c r="B437" s="28" t="s">
        <v>1510</v>
      </c>
      <c r="C437" s="25">
        <v>25</v>
      </c>
      <c r="D437" s="150">
        <v>8</v>
      </c>
      <c r="E437" s="150">
        <v>8</v>
      </c>
      <c r="F437" s="151">
        <f>E437/D437*100</f>
        <v>100</v>
      </c>
    </row>
    <row r="438" spans="1:6" ht="14.25">
      <c r="A438" s="28">
        <v>2050804</v>
      </c>
      <c r="B438" s="28" t="s">
        <v>1511</v>
      </c>
      <c r="C438" s="25"/>
      <c r="D438" s="150"/>
      <c r="E438" s="150"/>
      <c r="F438" s="151"/>
    </row>
    <row r="439" spans="1:6" ht="14.25">
      <c r="A439" s="28">
        <v>2050899</v>
      </c>
      <c r="B439" s="28" t="s">
        <v>1512</v>
      </c>
      <c r="C439" s="25"/>
      <c r="D439" s="150"/>
      <c r="E439" s="150"/>
      <c r="F439" s="151"/>
    </row>
    <row r="440" spans="1:6" ht="14.25">
      <c r="A440" s="28">
        <v>20509</v>
      </c>
      <c r="B440" s="27" t="s">
        <v>1513</v>
      </c>
      <c r="C440" s="26">
        <f>SUM(C441:C446)</f>
        <v>635</v>
      </c>
      <c r="D440" s="26">
        <f>SUM(D441:D446)</f>
        <v>788</v>
      </c>
      <c r="E440" s="26">
        <f>SUM(E441:E446)</f>
        <v>788</v>
      </c>
      <c r="F440" s="151">
        <f>E440/D440*100</f>
        <v>100</v>
      </c>
    </row>
    <row r="441" spans="1:6" ht="14.25">
      <c r="A441" s="28">
        <v>2050901</v>
      </c>
      <c r="B441" s="28" t="s">
        <v>1514</v>
      </c>
      <c r="C441" s="25"/>
      <c r="D441" s="25">
        <v>35</v>
      </c>
      <c r="E441" s="25">
        <v>35</v>
      </c>
      <c r="F441" s="151">
        <f>E441/D441*100</f>
        <v>100</v>
      </c>
    </row>
    <row r="442" spans="1:6" ht="14.25">
      <c r="A442" s="28">
        <v>2050902</v>
      </c>
      <c r="B442" s="28" t="s">
        <v>1515</v>
      </c>
      <c r="C442" s="25"/>
      <c r="D442" s="25">
        <v>170</v>
      </c>
      <c r="E442" s="25">
        <v>170</v>
      </c>
      <c r="F442" s="151">
        <f>E442/D442*100</f>
        <v>100</v>
      </c>
    </row>
    <row r="443" spans="1:6" ht="14.25">
      <c r="A443" s="28">
        <v>2050903</v>
      </c>
      <c r="B443" s="28" t="s">
        <v>1516</v>
      </c>
      <c r="C443" s="25"/>
      <c r="D443" s="25"/>
      <c r="E443" s="25"/>
      <c r="F443" s="151"/>
    </row>
    <row r="444" spans="1:6" ht="14.25">
      <c r="A444" s="28">
        <v>2050904</v>
      </c>
      <c r="B444" s="28" t="s">
        <v>1517</v>
      </c>
      <c r="C444" s="25"/>
      <c r="D444" s="25"/>
      <c r="E444" s="25"/>
      <c r="F444" s="151"/>
    </row>
    <row r="445" spans="1:6" ht="14.25">
      <c r="A445" s="28">
        <v>2050905</v>
      </c>
      <c r="B445" s="28" t="s">
        <v>1518</v>
      </c>
      <c r="C445" s="25"/>
      <c r="D445" s="25"/>
      <c r="E445" s="25"/>
      <c r="F445" s="151"/>
    </row>
    <row r="446" spans="1:6" ht="14.25">
      <c r="A446" s="28">
        <v>2050999</v>
      </c>
      <c r="B446" s="28" t="s">
        <v>1519</v>
      </c>
      <c r="C446" s="25">
        <v>635</v>
      </c>
      <c r="D446" s="25">
        <v>583</v>
      </c>
      <c r="E446" s="25">
        <v>583</v>
      </c>
      <c r="F446" s="151">
        <f aca="true" t="shared" si="4" ref="F446:F451">E446/D446*100</f>
        <v>100</v>
      </c>
    </row>
    <row r="447" spans="1:6" ht="14.25">
      <c r="A447" s="28">
        <v>20599</v>
      </c>
      <c r="B447" s="27" t="s">
        <v>735</v>
      </c>
      <c r="C447" s="26">
        <f>SUM(C448:C448)</f>
        <v>49</v>
      </c>
      <c r="D447" s="26">
        <f>SUM(D448:D448)</f>
        <v>48</v>
      </c>
      <c r="E447" s="26">
        <f>SUM(E448:E448)</f>
        <v>48</v>
      </c>
      <c r="F447" s="151">
        <f t="shared" si="4"/>
        <v>100</v>
      </c>
    </row>
    <row r="448" spans="1:6" ht="14.25">
      <c r="A448" s="28">
        <v>2059999</v>
      </c>
      <c r="B448" s="28" t="s">
        <v>736</v>
      </c>
      <c r="C448" s="25">
        <v>49</v>
      </c>
      <c r="D448" s="25">
        <v>48</v>
      </c>
      <c r="E448" s="25">
        <v>48</v>
      </c>
      <c r="F448" s="151">
        <f t="shared" si="4"/>
        <v>100</v>
      </c>
    </row>
    <row r="449" spans="1:6" ht="14.25">
      <c r="A449" s="28">
        <v>206</v>
      </c>
      <c r="B449" s="27" t="s">
        <v>1520</v>
      </c>
      <c r="C449" s="26">
        <f>SUM(C450,C455,C464,C470,C476,C481,C486,C493,C497,C500)</f>
        <v>62</v>
      </c>
      <c r="D449" s="26">
        <f>SUM(D450,D455,D464,D470,D476,D481,D486,D493,D497,D500)</f>
        <v>394</v>
      </c>
      <c r="E449" s="26">
        <f>SUM(E450,E455,E464,E470,E476,E481,E486,E493,E497,E500)</f>
        <v>394</v>
      </c>
      <c r="F449" s="151">
        <f t="shared" si="4"/>
        <v>100</v>
      </c>
    </row>
    <row r="450" spans="1:6" ht="14.25">
      <c r="A450" s="28">
        <v>20601</v>
      </c>
      <c r="B450" s="27" t="s">
        <v>1521</v>
      </c>
      <c r="C450" s="26">
        <f>SUM(C451:C454)</f>
        <v>33</v>
      </c>
      <c r="D450" s="26">
        <f>SUM(D451:D454)</f>
        <v>56</v>
      </c>
      <c r="E450" s="26">
        <f>SUM(E451:E454)</f>
        <v>56</v>
      </c>
      <c r="F450" s="151">
        <f t="shared" si="4"/>
        <v>100</v>
      </c>
    </row>
    <row r="451" spans="1:6" ht="14.25">
      <c r="A451" s="28">
        <v>2060101</v>
      </c>
      <c r="B451" s="28" t="s">
        <v>1255</v>
      </c>
      <c r="C451" s="25">
        <v>33</v>
      </c>
      <c r="D451" s="25">
        <v>56</v>
      </c>
      <c r="E451" s="25">
        <v>56</v>
      </c>
      <c r="F451" s="151">
        <f t="shared" si="4"/>
        <v>100</v>
      </c>
    </row>
    <row r="452" spans="1:6" ht="14.25">
      <c r="A452" s="28">
        <v>2060102</v>
      </c>
      <c r="B452" s="28" t="s">
        <v>1256</v>
      </c>
      <c r="C452" s="25"/>
      <c r="D452" s="25"/>
      <c r="E452" s="25"/>
      <c r="F452" s="151"/>
    </row>
    <row r="453" spans="1:6" ht="14.25">
      <c r="A453" s="28">
        <v>2060103</v>
      </c>
      <c r="B453" s="28" t="s">
        <v>1257</v>
      </c>
      <c r="C453" s="25"/>
      <c r="D453" s="25"/>
      <c r="E453" s="25"/>
      <c r="F453" s="151"/>
    </row>
    <row r="454" spans="1:6" ht="14.25">
      <c r="A454" s="28">
        <v>2060199</v>
      </c>
      <c r="B454" s="28" t="s">
        <v>1522</v>
      </c>
      <c r="C454" s="25"/>
      <c r="D454" s="25"/>
      <c r="E454" s="25"/>
      <c r="F454" s="151"/>
    </row>
    <row r="455" spans="1:6" ht="14.25">
      <c r="A455" s="28">
        <v>20602</v>
      </c>
      <c r="B455" s="27" t="s">
        <v>1523</v>
      </c>
      <c r="C455" s="26">
        <f>SUM(C456:C463)</f>
        <v>0</v>
      </c>
      <c r="D455" s="26">
        <f>SUM(D456:D463)</f>
        <v>0</v>
      </c>
      <c r="E455" s="26">
        <f>SUM(E456:E463)</f>
        <v>0</v>
      </c>
      <c r="F455" s="151"/>
    </row>
    <row r="456" spans="1:6" ht="14.25">
      <c r="A456" s="28">
        <v>2060201</v>
      </c>
      <c r="B456" s="28" t="s">
        <v>1524</v>
      </c>
      <c r="C456" s="25"/>
      <c r="D456" s="25"/>
      <c r="E456" s="25"/>
      <c r="F456" s="151"/>
    </row>
    <row r="457" spans="1:6" ht="14.25">
      <c r="A457" s="28">
        <v>2060202</v>
      </c>
      <c r="B457" s="28" t="s">
        <v>1525</v>
      </c>
      <c r="C457" s="25"/>
      <c r="D457" s="25"/>
      <c r="E457" s="25"/>
      <c r="F457" s="151"/>
    </row>
    <row r="458" spans="1:6" ht="14.25">
      <c r="A458" s="28">
        <v>2060203</v>
      </c>
      <c r="B458" s="28" t="s">
        <v>1841</v>
      </c>
      <c r="C458" s="25"/>
      <c r="D458" s="25"/>
      <c r="E458" s="25"/>
      <c r="F458" s="151"/>
    </row>
    <row r="459" spans="1:6" ht="14.25">
      <c r="A459" s="28">
        <v>2060204</v>
      </c>
      <c r="B459" s="28" t="s">
        <v>1842</v>
      </c>
      <c r="C459" s="25"/>
      <c r="D459" s="25"/>
      <c r="E459" s="25"/>
      <c r="F459" s="151"/>
    </row>
    <row r="460" spans="1:6" ht="14.25">
      <c r="A460" s="28">
        <v>2060205</v>
      </c>
      <c r="B460" s="28" t="s">
        <v>1843</v>
      </c>
      <c r="C460" s="25"/>
      <c r="D460" s="25"/>
      <c r="E460" s="25"/>
      <c r="F460" s="151"/>
    </row>
    <row r="461" spans="1:6" ht="14.25">
      <c r="A461" s="28">
        <v>2060206</v>
      </c>
      <c r="B461" s="28" t="s">
        <v>1844</v>
      </c>
      <c r="C461" s="25"/>
      <c r="D461" s="25"/>
      <c r="E461" s="25"/>
      <c r="F461" s="151"/>
    </row>
    <row r="462" spans="1:6" ht="14.25">
      <c r="A462" s="28">
        <v>2060207</v>
      </c>
      <c r="B462" s="28" t="s">
        <v>1845</v>
      </c>
      <c r="C462" s="25"/>
      <c r="D462" s="25"/>
      <c r="E462" s="25"/>
      <c r="F462" s="151"/>
    </row>
    <row r="463" spans="1:6" ht="14.25">
      <c r="A463" s="28">
        <v>2060299</v>
      </c>
      <c r="B463" s="28" t="s">
        <v>1846</v>
      </c>
      <c r="C463" s="25"/>
      <c r="D463" s="25"/>
      <c r="E463" s="25"/>
      <c r="F463" s="151"/>
    </row>
    <row r="464" spans="1:6" ht="14.25">
      <c r="A464" s="28">
        <v>20603</v>
      </c>
      <c r="B464" s="27" t="s">
        <v>1847</v>
      </c>
      <c r="C464" s="26">
        <f>SUM(C465:C469)</f>
        <v>0</v>
      </c>
      <c r="D464" s="26">
        <f>SUM(D465:D469)</f>
        <v>0</v>
      </c>
      <c r="E464" s="26">
        <f>SUM(E465:E469)</f>
        <v>0</v>
      </c>
      <c r="F464" s="151"/>
    </row>
    <row r="465" spans="1:6" ht="14.25">
      <c r="A465" s="28">
        <v>2060301</v>
      </c>
      <c r="B465" s="28" t="s">
        <v>1524</v>
      </c>
      <c r="C465" s="25"/>
      <c r="D465" s="25"/>
      <c r="E465" s="25"/>
      <c r="F465" s="151"/>
    </row>
    <row r="466" spans="1:6" ht="14.25">
      <c r="A466" s="28">
        <v>2060302</v>
      </c>
      <c r="B466" s="28" t="s">
        <v>1848</v>
      </c>
      <c r="C466" s="25"/>
      <c r="D466" s="25"/>
      <c r="E466" s="25"/>
      <c r="F466" s="151"/>
    </row>
    <row r="467" spans="1:6" ht="14.25">
      <c r="A467" s="28">
        <v>2060303</v>
      </c>
      <c r="B467" s="28" t="s">
        <v>1849</v>
      </c>
      <c r="C467" s="25"/>
      <c r="D467" s="25"/>
      <c r="E467" s="25"/>
      <c r="F467" s="151"/>
    </row>
    <row r="468" spans="1:6" ht="14.25">
      <c r="A468" s="28">
        <v>2060304</v>
      </c>
      <c r="B468" s="28" t="s">
        <v>1850</v>
      </c>
      <c r="C468" s="25"/>
      <c r="D468" s="25"/>
      <c r="E468" s="25"/>
      <c r="F468" s="151"/>
    </row>
    <row r="469" spans="1:6" ht="14.25">
      <c r="A469" s="28">
        <v>2060399</v>
      </c>
      <c r="B469" s="28" t="s">
        <v>1851</v>
      </c>
      <c r="C469" s="25"/>
      <c r="D469" s="25"/>
      <c r="E469" s="25"/>
      <c r="F469" s="151"/>
    </row>
    <row r="470" spans="1:6" ht="14.25">
      <c r="A470" s="28">
        <v>20604</v>
      </c>
      <c r="B470" s="27" t="s">
        <v>1852</v>
      </c>
      <c r="C470" s="26">
        <f>SUM(C471:C475)</f>
        <v>14</v>
      </c>
      <c r="D470" s="26">
        <f>SUM(D471:D475)</f>
        <v>224</v>
      </c>
      <c r="E470" s="26">
        <f>SUM(E471:E475)</f>
        <v>224</v>
      </c>
      <c r="F470" s="151">
        <f>E470/D470*100</f>
        <v>100</v>
      </c>
    </row>
    <row r="471" spans="1:6" ht="14.25">
      <c r="A471" s="28">
        <v>2060401</v>
      </c>
      <c r="B471" s="28" t="s">
        <v>1524</v>
      </c>
      <c r="C471" s="25"/>
      <c r="D471" s="150"/>
      <c r="E471" s="150"/>
      <c r="F471" s="151"/>
    </row>
    <row r="472" spans="1:6" ht="14.25">
      <c r="A472" s="28">
        <v>2060402</v>
      </c>
      <c r="B472" s="28" t="s">
        <v>1853</v>
      </c>
      <c r="C472" s="25">
        <v>12</v>
      </c>
      <c r="D472" s="150">
        <v>42</v>
      </c>
      <c r="E472" s="150">
        <v>42</v>
      </c>
      <c r="F472" s="151">
        <f>E472/D472*100</f>
        <v>100</v>
      </c>
    </row>
    <row r="473" spans="1:6" ht="14.25">
      <c r="A473" s="28">
        <v>2060403</v>
      </c>
      <c r="B473" s="28" t="s">
        <v>1854</v>
      </c>
      <c r="C473" s="25"/>
      <c r="D473" s="150"/>
      <c r="E473" s="150"/>
      <c r="F473" s="151"/>
    </row>
    <row r="474" spans="1:6" ht="14.25">
      <c r="A474" s="28">
        <v>2060404</v>
      </c>
      <c r="B474" s="28" t="s">
        <v>1855</v>
      </c>
      <c r="C474" s="25">
        <v>2</v>
      </c>
      <c r="D474" s="150">
        <v>182</v>
      </c>
      <c r="E474" s="150">
        <v>182</v>
      </c>
      <c r="F474" s="151">
        <f aca="true" t="shared" si="5" ref="F474:F480">E474/D474*100</f>
        <v>100</v>
      </c>
    </row>
    <row r="475" spans="1:6" ht="14.25">
      <c r="A475" s="28">
        <v>2060499</v>
      </c>
      <c r="B475" s="28" t="s">
        <v>1856</v>
      </c>
      <c r="C475" s="25"/>
      <c r="D475" s="150"/>
      <c r="E475" s="150"/>
      <c r="F475" s="151"/>
    </row>
    <row r="476" spans="1:6" ht="14.25">
      <c r="A476" s="28">
        <v>20605</v>
      </c>
      <c r="B476" s="27" t="s">
        <v>1857</v>
      </c>
      <c r="C476" s="26">
        <f>SUM(C477:C480)</f>
        <v>0</v>
      </c>
      <c r="D476" s="26">
        <f>SUM(D477:D480)</f>
        <v>83</v>
      </c>
      <c r="E476" s="26">
        <f>SUM(E477:E480)</f>
        <v>83</v>
      </c>
      <c r="F476" s="151">
        <f t="shared" si="5"/>
        <v>100</v>
      </c>
    </row>
    <row r="477" spans="1:6" ht="14.25">
      <c r="A477" s="28">
        <v>2060501</v>
      </c>
      <c r="B477" s="28" t="s">
        <v>1524</v>
      </c>
      <c r="C477" s="25"/>
      <c r="D477" s="25"/>
      <c r="E477" s="25"/>
      <c r="F477" s="151"/>
    </row>
    <row r="478" spans="1:6" ht="14.25">
      <c r="A478" s="28">
        <v>2060502</v>
      </c>
      <c r="B478" s="28" t="s">
        <v>1858</v>
      </c>
      <c r="C478" s="25"/>
      <c r="D478" s="25"/>
      <c r="E478" s="25"/>
      <c r="F478" s="151"/>
    </row>
    <row r="479" spans="1:6" ht="14.25">
      <c r="A479" s="28">
        <v>2060503</v>
      </c>
      <c r="B479" s="28" t="s">
        <v>1859</v>
      </c>
      <c r="C479" s="25"/>
      <c r="D479" s="25">
        <v>80</v>
      </c>
      <c r="E479" s="25">
        <v>80</v>
      </c>
      <c r="F479" s="151">
        <f t="shared" si="5"/>
        <v>100</v>
      </c>
    </row>
    <row r="480" spans="1:6" ht="14.25">
      <c r="A480" s="28">
        <v>2060599</v>
      </c>
      <c r="B480" s="28" t="s">
        <v>1860</v>
      </c>
      <c r="C480" s="25"/>
      <c r="D480" s="25">
        <v>3</v>
      </c>
      <c r="E480" s="25">
        <v>3</v>
      </c>
      <c r="F480" s="151">
        <f t="shared" si="5"/>
        <v>100</v>
      </c>
    </row>
    <row r="481" spans="1:6" ht="14.25">
      <c r="A481" s="28">
        <v>20606</v>
      </c>
      <c r="B481" s="27" t="s">
        <v>1861</v>
      </c>
      <c r="C481" s="26">
        <f>SUM(C482:C485)</f>
        <v>0</v>
      </c>
      <c r="D481" s="26">
        <f>SUM(D482:D485)</f>
        <v>0</v>
      </c>
      <c r="E481" s="26">
        <f>SUM(E482:E485)</f>
        <v>0</v>
      </c>
      <c r="F481" s="151"/>
    </row>
    <row r="482" spans="1:6" ht="14.25">
      <c r="A482" s="28">
        <v>2060601</v>
      </c>
      <c r="B482" s="28" t="s">
        <v>1862</v>
      </c>
      <c r="C482" s="25"/>
      <c r="D482" s="25"/>
      <c r="E482" s="25"/>
      <c r="F482" s="151"/>
    </row>
    <row r="483" spans="1:6" ht="14.25">
      <c r="A483" s="28">
        <v>2060602</v>
      </c>
      <c r="B483" s="28" t="s">
        <v>1863</v>
      </c>
      <c r="C483" s="25"/>
      <c r="D483" s="25"/>
      <c r="E483" s="25"/>
      <c r="F483" s="151"/>
    </row>
    <row r="484" spans="1:6" ht="14.25">
      <c r="A484" s="28">
        <v>2060603</v>
      </c>
      <c r="B484" s="28" t="s">
        <v>1864</v>
      </c>
      <c r="C484" s="25"/>
      <c r="D484" s="25"/>
      <c r="E484" s="25"/>
      <c r="F484" s="151"/>
    </row>
    <row r="485" spans="1:6" ht="14.25">
      <c r="A485" s="28">
        <v>2060699</v>
      </c>
      <c r="B485" s="28" t="s">
        <v>1865</v>
      </c>
      <c r="C485" s="25"/>
      <c r="D485" s="25"/>
      <c r="E485" s="25"/>
      <c r="F485" s="151"/>
    </row>
    <row r="486" spans="1:6" ht="14.25">
      <c r="A486" s="28">
        <v>20607</v>
      </c>
      <c r="B486" s="27" t="s">
        <v>1866</v>
      </c>
      <c r="C486" s="26">
        <f>SUM(C487:C492)</f>
        <v>12</v>
      </c>
      <c r="D486" s="26">
        <f>SUM(D487:D492)</f>
        <v>28</v>
      </c>
      <c r="E486" s="26">
        <f>SUM(E487:E492)</f>
        <v>28</v>
      </c>
      <c r="F486" s="151">
        <f>E486/D486*100</f>
        <v>100</v>
      </c>
    </row>
    <row r="487" spans="1:6" ht="14.25">
      <c r="A487" s="28">
        <v>2060701</v>
      </c>
      <c r="B487" s="28" t="s">
        <v>1524</v>
      </c>
      <c r="C487" s="25"/>
      <c r="D487" s="25"/>
      <c r="E487" s="25"/>
      <c r="F487" s="151"/>
    </row>
    <row r="488" spans="1:6" ht="14.25">
      <c r="A488" s="28">
        <v>2060702</v>
      </c>
      <c r="B488" s="28" t="s">
        <v>1867</v>
      </c>
      <c r="C488" s="25">
        <v>12</v>
      </c>
      <c r="D488" s="25">
        <v>12</v>
      </c>
      <c r="E488" s="25">
        <v>12</v>
      </c>
      <c r="F488" s="151">
        <f>E488/D488*100</f>
        <v>100</v>
      </c>
    </row>
    <row r="489" spans="1:6" ht="14.25">
      <c r="A489" s="28">
        <v>2060703</v>
      </c>
      <c r="B489" s="28" t="s">
        <v>1868</v>
      </c>
      <c r="C489" s="25"/>
      <c r="D489" s="25"/>
      <c r="E489" s="25"/>
      <c r="F489" s="151"/>
    </row>
    <row r="490" spans="1:6" ht="14.25">
      <c r="A490" s="28">
        <v>2060704</v>
      </c>
      <c r="B490" s="28" t="s">
        <v>1869</v>
      </c>
      <c r="C490" s="25"/>
      <c r="D490" s="25"/>
      <c r="E490" s="25"/>
      <c r="F490" s="151"/>
    </row>
    <row r="491" spans="1:6" ht="14.25">
      <c r="A491" s="28">
        <v>2060705</v>
      </c>
      <c r="B491" s="28" t="s">
        <v>1870</v>
      </c>
      <c r="C491" s="25"/>
      <c r="D491" s="25"/>
      <c r="E491" s="25"/>
      <c r="F491" s="151"/>
    </row>
    <row r="492" spans="1:6" ht="14.25">
      <c r="A492" s="28">
        <v>2060799</v>
      </c>
      <c r="B492" s="28" t="s">
        <v>1871</v>
      </c>
      <c r="C492" s="25"/>
      <c r="D492" s="25">
        <v>16</v>
      </c>
      <c r="E492" s="25">
        <v>16</v>
      </c>
      <c r="F492" s="151">
        <f>E492/D492*100</f>
        <v>100</v>
      </c>
    </row>
    <row r="493" spans="1:6" ht="14.25">
      <c r="A493" s="28">
        <v>20608</v>
      </c>
      <c r="B493" s="27" t="s">
        <v>1872</v>
      </c>
      <c r="C493" s="26">
        <f>SUM(C494:C496)</f>
        <v>0</v>
      </c>
      <c r="D493" s="26">
        <f>SUM(D494:D496)</f>
        <v>0</v>
      </c>
      <c r="E493" s="26">
        <f>SUM(E494:E496)</f>
        <v>0</v>
      </c>
      <c r="F493" s="151"/>
    </row>
    <row r="494" spans="1:6" ht="14.25">
      <c r="A494" s="28">
        <v>2060801</v>
      </c>
      <c r="B494" s="28" t="s">
        <v>1873</v>
      </c>
      <c r="C494" s="25"/>
      <c r="D494" s="25"/>
      <c r="E494" s="25"/>
      <c r="F494" s="151"/>
    </row>
    <row r="495" spans="1:6" ht="14.25">
      <c r="A495" s="28">
        <v>2060802</v>
      </c>
      <c r="B495" s="28" t="s">
        <v>1874</v>
      </c>
      <c r="C495" s="25"/>
      <c r="D495" s="25"/>
      <c r="E495" s="25"/>
      <c r="F495" s="151"/>
    </row>
    <row r="496" spans="1:6" ht="14.25">
      <c r="A496" s="28">
        <v>2060899</v>
      </c>
      <c r="B496" s="28" t="s">
        <v>1875</v>
      </c>
      <c r="C496" s="25"/>
      <c r="D496" s="25"/>
      <c r="E496" s="25"/>
      <c r="F496" s="151"/>
    </row>
    <row r="497" spans="1:6" ht="14.25">
      <c r="A497" s="28">
        <v>20609</v>
      </c>
      <c r="B497" s="27" t="s">
        <v>1248</v>
      </c>
      <c r="C497" s="26">
        <f>SUM(C498:C499)</f>
        <v>0</v>
      </c>
      <c r="D497" s="26">
        <f>SUM(D498:D499)</f>
        <v>0</v>
      </c>
      <c r="E497" s="26">
        <f>SUM(E498:E499)</f>
        <v>0</v>
      </c>
      <c r="F497" s="151"/>
    </row>
    <row r="498" spans="1:6" ht="14.25">
      <c r="A498" s="28">
        <v>2060901</v>
      </c>
      <c r="B498" s="28" t="s">
        <v>1876</v>
      </c>
      <c r="C498" s="25"/>
      <c r="D498" s="25"/>
      <c r="E498" s="25"/>
      <c r="F498" s="151"/>
    </row>
    <row r="499" spans="1:6" ht="14.25">
      <c r="A499" s="28">
        <v>2060902</v>
      </c>
      <c r="B499" s="28" t="s">
        <v>1877</v>
      </c>
      <c r="C499" s="25"/>
      <c r="D499" s="25"/>
      <c r="E499" s="25"/>
      <c r="F499" s="151"/>
    </row>
    <row r="500" spans="1:6" ht="14.25">
      <c r="A500" s="28">
        <v>20699</v>
      </c>
      <c r="B500" s="27" t="s">
        <v>1250</v>
      </c>
      <c r="C500" s="26">
        <f>SUM(C501:C504)</f>
        <v>3</v>
      </c>
      <c r="D500" s="26">
        <f>SUM(D501:D504)</f>
        <v>3</v>
      </c>
      <c r="E500" s="26">
        <f>SUM(E501:E504)</f>
        <v>3</v>
      </c>
      <c r="F500" s="151">
        <f>E500/D500*100</f>
        <v>100</v>
      </c>
    </row>
    <row r="501" spans="1:6" ht="14.25">
      <c r="A501" s="28">
        <v>2069901</v>
      </c>
      <c r="B501" s="28" t="s">
        <v>1878</v>
      </c>
      <c r="C501" s="25">
        <v>3</v>
      </c>
      <c r="D501" s="25">
        <v>3</v>
      </c>
      <c r="E501" s="25">
        <v>3</v>
      </c>
      <c r="F501" s="151">
        <f>E501/D501*100</f>
        <v>100</v>
      </c>
    </row>
    <row r="502" spans="1:6" ht="14.25">
      <c r="A502" s="28">
        <v>2069902</v>
      </c>
      <c r="B502" s="28" t="s">
        <v>1879</v>
      </c>
      <c r="C502" s="25"/>
      <c r="D502" s="25"/>
      <c r="E502" s="25"/>
      <c r="F502" s="151"/>
    </row>
    <row r="503" spans="1:6" ht="14.25">
      <c r="A503" s="28">
        <v>2069903</v>
      </c>
      <c r="B503" s="28" t="s">
        <v>1880</v>
      </c>
      <c r="C503" s="25"/>
      <c r="D503" s="25"/>
      <c r="E503" s="25"/>
      <c r="F503" s="151"/>
    </row>
    <row r="504" spans="1:6" ht="14.25">
      <c r="A504" s="28">
        <v>2069999</v>
      </c>
      <c r="B504" s="28" t="s">
        <v>1881</v>
      </c>
      <c r="C504" s="25"/>
      <c r="D504" s="25"/>
      <c r="E504" s="25"/>
      <c r="F504" s="151"/>
    </row>
    <row r="505" spans="1:6" ht="14.25">
      <c r="A505" s="28">
        <v>207</v>
      </c>
      <c r="B505" s="27" t="s">
        <v>260</v>
      </c>
      <c r="C505" s="26">
        <f>SUM(C506,C522,C530,C541,C550,C557)</f>
        <v>667</v>
      </c>
      <c r="D505" s="26">
        <f>SUM(D506,D522,D530,D541,D550,D557)</f>
        <v>1490</v>
      </c>
      <c r="E505" s="26">
        <f>SUM(E506,E522,E530,E541,E550,E557)</f>
        <v>1490</v>
      </c>
      <c r="F505" s="151">
        <f>E505/D505*100</f>
        <v>100</v>
      </c>
    </row>
    <row r="506" spans="1:6" ht="14.25">
      <c r="A506" s="28">
        <v>20701</v>
      </c>
      <c r="B506" s="27" t="s">
        <v>261</v>
      </c>
      <c r="C506" s="26">
        <f>SUM(C507:C521)</f>
        <v>410</v>
      </c>
      <c r="D506" s="26">
        <f>SUM(D507:D521)</f>
        <v>722</v>
      </c>
      <c r="E506" s="26">
        <f>SUM(E507:E521)</f>
        <v>722</v>
      </c>
      <c r="F506" s="151">
        <f>E506/D506*100</f>
        <v>100</v>
      </c>
    </row>
    <row r="507" spans="1:6" ht="14.25">
      <c r="A507" s="28">
        <v>2070101</v>
      </c>
      <c r="B507" s="28" t="s">
        <v>1255</v>
      </c>
      <c r="C507" s="25">
        <v>222</v>
      </c>
      <c r="D507" s="150">
        <v>285</v>
      </c>
      <c r="E507" s="150">
        <v>285</v>
      </c>
      <c r="F507" s="151">
        <f>E507/D507*100</f>
        <v>100</v>
      </c>
    </row>
    <row r="508" spans="1:6" ht="14.25">
      <c r="A508" s="28">
        <v>2070102</v>
      </c>
      <c r="B508" s="28" t="s">
        <v>1256</v>
      </c>
      <c r="C508" s="25"/>
      <c r="D508" s="150"/>
      <c r="E508" s="150"/>
      <c r="F508" s="151"/>
    </row>
    <row r="509" spans="1:6" ht="14.25">
      <c r="A509" s="28">
        <v>2070103</v>
      </c>
      <c r="B509" s="28" t="s">
        <v>1257</v>
      </c>
      <c r="C509" s="25"/>
      <c r="D509" s="150"/>
      <c r="E509" s="150"/>
      <c r="F509" s="151"/>
    </row>
    <row r="510" spans="1:6" ht="14.25">
      <c r="A510" s="28">
        <v>2070104</v>
      </c>
      <c r="B510" s="28" t="s">
        <v>1882</v>
      </c>
      <c r="C510" s="25">
        <v>12</v>
      </c>
      <c r="D510" s="150">
        <v>41</v>
      </c>
      <c r="E510" s="150">
        <v>41</v>
      </c>
      <c r="F510" s="151">
        <f>E510/D510*100</f>
        <v>100</v>
      </c>
    </row>
    <row r="511" spans="1:6" ht="14.25">
      <c r="A511" s="28">
        <v>2070105</v>
      </c>
      <c r="B511" s="28" t="s">
        <v>1883</v>
      </c>
      <c r="C511" s="25">
        <v>5</v>
      </c>
      <c r="D511" s="150">
        <v>3</v>
      </c>
      <c r="E511" s="150">
        <v>3</v>
      </c>
      <c r="F511" s="151">
        <f>E511/D511*100</f>
        <v>100</v>
      </c>
    </row>
    <row r="512" spans="1:6" ht="14.25">
      <c r="A512" s="28">
        <v>2070106</v>
      </c>
      <c r="B512" s="28" t="s">
        <v>1884</v>
      </c>
      <c r="C512" s="25"/>
      <c r="D512" s="150"/>
      <c r="E512" s="150"/>
      <c r="F512" s="151"/>
    </row>
    <row r="513" spans="1:6" ht="14.25">
      <c r="A513" s="28">
        <v>2070107</v>
      </c>
      <c r="B513" s="28" t="s">
        <v>1885</v>
      </c>
      <c r="C513" s="25"/>
      <c r="D513" s="150"/>
      <c r="E513" s="150"/>
      <c r="F513" s="151"/>
    </row>
    <row r="514" spans="1:6" ht="14.25">
      <c r="A514" s="28">
        <v>2070108</v>
      </c>
      <c r="B514" s="28" t="s">
        <v>1886</v>
      </c>
      <c r="C514" s="25"/>
      <c r="D514" s="150"/>
      <c r="E514" s="150"/>
      <c r="F514" s="151"/>
    </row>
    <row r="515" spans="1:6" ht="14.25">
      <c r="A515" s="28">
        <v>2070109</v>
      </c>
      <c r="B515" s="28" t="s">
        <v>1887</v>
      </c>
      <c r="C515" s="25">
        <v>3</v>
      </c>
      <c r="D515" s="150">
        <v>3</v>
      </c>
      <c r="E515" s="150">
        <v>3</v>
      </c>
      <c r="F515" s="151">
        <f aca="true" t="shared" si="6" ref="F515:F522">E515/D515*100</f>
        <v>100</v>
      </c>
    </row>
    <row r="516" spans="1:6" ht="14.25">
      <c r="A516" s="28">
        <v>2070110</v>
      </c>
      <c r="B516" s="28" t="s">
        <v>1888</v>
      </c>
      <c r="C516" s="25">
        <v>20</v>
      </c>
      <c r="D516" s="150">
        <v>34</v>
      </c>
      <c r="E516" s="150">
        <v>34</v>
      </c>
      <c r="F516" s="151">
        <f t="shared" si="6"/>
        <v>100</v>
      </c>
    </row>
    <row r="517" spans="1:6" ht="14.25">
      <c r="A517" s="28">
        <v>2070111</v>
      </c>
      <c r="B517" s="28" t="s">
        <v>1889</v>
      </c>
      <c r="C517" s="25"/>
      <c r="D517" s="150"/>
      <c r="E517" s="150"/>
      <c r="F517" s="151"/>
    </row>
    <row r="518" spans="1:6" ht="14.25">
      <c r="A518" s="28">
        <v>2070112</v>
      </c>
      <c r="B518" s="28" t="s">
        <v>1890</v>
      </c>
      <c r="C518" s="25"/>
      <c r="D518" s="150"/>
      <c r="E518" s="150"/>
      <c r="F518" s="151"/>
    </row>
    <row r="519" spans="1:6" ht="14.25">
      <c r="A519" s="21" t="s">
        <v>262</v>
      </c>
      <c r="B519" s="209" t="s">
        <v>263</v>
      </c>
      <c r="C519" s="25"/>
      <c r="D519" s="150"/>
      <c r="E519" s="150"/>
      <c r="F519" s="151"/>
    </row>
    <row r="520" spans="1:6" ht="14.25">
      <c r="A520" s="21" t="s">
        <v>264</v>
      </c>
      <c r="B520" s="209" t="s">
        <v>265</v>
      </c>
      <c r="C520" s="25"/>
      <c r="D520" s="150"/>
      <c r="E520" s="150"/>
      <c r="F520" s="151"/>
    </row>
    <row r="521" spans="1:6" ht="14.25">
      <c r="A521" s="28">
        <v>2070199</v>
      </c>
      <c r="B521" s="28" t="s">
        <v>1891</v>
      </c>
      <c r="C521" s="25">
        <v>148</v>
      </c>
      <c r="D521" s="150">
        <v>356</v>
      </c>
      <c r="E521" s="150">
        <v>356</v>
      </c>
      <c r="F521" s="151">
        <f t="shared" si="6"/>
        <v>100</v>
      </c>
    </row>
    <row r="522" spans="1:6" ht="14.25">
      <c r="A522" s="28">
        <v>20702</v>
      </c>
      <c r="B522" s="27" t="s">
        <v>1892</v>
      </c>
      <c r="C522" s="26">
        <f>SUM(C523:C529)</f>
        <v>18</v>
      </c>
      <c r="D522" s="26">
        <f>SUM(D523:D529)</f>
        <v>131</v>
      </c>
      <c r="E522" s="26">
        <f>SUM(E523:E529)</f>
        <v>131</v>
      </c>
      <c r="F522" s="151">
        <f t="shared" si="6"/>
        <v>100</v>
      </c>
    </row>
    <row r="523" spans="1:6" ht="14.25">
      <c r="A523" s="28">
        <v>2070201</v>
      </c>
      <c r="B523" s="28" t="s">
        <v>1255</v>
      </c>
      <c r="C523" s="25"/>
      <c r="D523" s="150"/>
      <c r="E523" s="150"/>
      <c r="F523" s="151"/>
    </row>
    <row r="524" spans="1:6" ht="14.25">
      <c r="A524" s="28">
        <v>2070202</v>
      </c>
      <c r="B524" s="28" t="s">
        <v>1256</v>
      </c>
      <c r="C524" s="25"/>
      <c r="D524" s="150"/>
      <c r="E524" s="150"/>
      <c r="F524" s="151"/>
    </row>
    <row r="525" spans="1:6" ht="14.25">
      <c r="A525" s="28">
        <v>2070203</v>
      </c>
      <c r="B525" s="28" t="s">
        <v>1257</v>
      </c>
      <c r="C525" s="25"/>
      <c r="D525" s="150"/>
      <c r="E525" s="150"/>
      <c r="F525" s="151"/>
    </row>
    <row r="526" spans="1:6" ht="14.25">
      <c r="A526" s="28">
        <v>2070204</v>
      </c>
      <c r="B526" s="28" t="s">
        <v>1893</v>
      </c>
      <c r="C526" s="25"/>
      <c r="D526" s="150"/>
      <c r="E526" s="150"/>
      <c r="F526" s="151"/>
    </row>
    <row r="527" spans="1:6" ht="14.25">
      <c r="A527" s="28">
        <v>2070205</v>
      </c>
      <c r="B527" s="28" t="s">
        <v>1894</v>
      </c>
      <c r="C527" s="25">
        <v>16</v>
      </c>
      <c r="D527" s="150">
        <v>129</v>
      </c>
      <c r="E527" s="150">
        <v>129</v>
      </c>
      <c r="F527" s="151">
        <f>E527/D527*100</f>
        <v>100</v>
      </c>
    </row>
    <row r="528" spans="1:6" ht="14.25">
      <c r="A528" s="28">
        <v>2070206</v>
      </c>
      <c r="B528" s="28" t="s">
        <v>1895</v>
      </c>
      <c r="C528" s="25"/>
      <c r="D528" s="150"/>
      <c r="E528" s="150"/>
      <c r="F528" s="151"/>
    </row>
    <row r="529" spans="1:6" ht="14.25">
      <c r="A529" s="28">
        <v>2070299</v>
      </c>
      <c r="B529" s="28" t="s">
        <v>1896</v>
      </c>
      <c r="C529" s="25">
        <v>2</v>
      </c>
      <c r="D529" s="150">
        <v>2</v>
      </c>
      <c r="E529" s="150">
        <v>2</v>
      </c>
      <c r="F529" s="151">
        <f>E529/D529*100</f>
        <v>100</v>
      </c>
    </row>
    <row r="530" spans="1:6" ht="14.25">
      <c r="A530" s="28">
        <v>20703</v>
      </c>
      <c r="B530" s="27" t="s">
        <v>1897</v>
      </c>
      <c r="C530" s="26">
        <f>SUM(C531:C540)</f>
        <v>25</v>
      </c>
      <c r="D530" s="26">
        <f>SUM(D531:D540)</f>
        <v>31</v>
      </c>
      <c r="E530" s="26">
        <f>SUM(E531:E540)</f>
        <v>31</v>
      </c>
      <c r="F530" s="151">
        <f>E530/D530*100</f>
        <v>100</v>
      </c>
    </row>
    <row r="531" spans="1:6" ht="14.25">
      <c r="A531" s="28">
        <v>2070301</v>
      </c>
      <c r="B531" s="28" t="s">
        <v>1255</v>
      </c>
      <c r="C531" s="25"/>
      <c r="D531" s="25"/>
      <c r="E531" s="150"/>
      <c r="F531" s="151"/>
    </row>
    <row r="532" spans="1:6" ht="14.25">
      <c r="A532" s="28">
        <v>2070302</v>
      </c>
      <c r="B532" s="28" t="s">
        <v>1256</v>
      </c>
      <c r="C532" s="25"/>
      <c r="D532" s="25"/>
      <c r="E532" s="150"/>
      <c r="F532" s="151"/>
    </row>
    <row r="533" spans="1:6" ht="14.25">
      <c r="A533" s="28">
        <v>2070303</v>
      </c>
      <c r="B533" s="28" t="s">
        <v>1257</v>
      </c>
      <c r="C533" s="25"/>
      <c r="D533" s="25"/>
      <c r="E533" s="150"/>
      <c r="F533" s="151"/>
    </row>
    <row r="534" spans="1:6" ht="14.25">
      <c r="A534" s="28">
        <v>2070304</v>
      </c>
      <c r="B534" s="28" t="s">
        <v>1898</v>
      </c>
      <c r="C534" s="25"/>
      <c r="D534" s="25"/>
      <c r="E534" s="150"/>
      <c r="F534" s="151"/>
    </row>
    <row r="535" spans="1:6" ht="14.25">
      <c r="A535" s="28">
        <v>2070305</v>
      </c>
      <c r="B535" s="28" t="s">
        <v>1899</v>
      </c>
      <c r="C535" s="25">
        <v>20</v>
      </c>
      <c r="D535" s="150">
        <v>20</v>
      </c>
      <c r="E535" s="150">
        <v>20</v>
      </c>
      <c r="F535" s="151">
        <f>E535/D535*100</f>
        <v>100</v>
      </c>
    </row>
    <row r="536" spans="1:6" ht="14.25">
      <c r="A536" s="28">
        <v>2070306</v>
      </c>
      <c r="B536" s="28" t="s">
        <v>1900</v>
      </c>
      <c r="C536" s="25"/>
      <c r="D536" s="150"/>
      <c r="E536" s="150"/>
      <c r="F536" s="151"/>
    </row>
    <row r="537" spans="1:6" ht="14.25">
      <c r="A537" s="28">
        <v>2070307</v>
      </c>
      <c r="B537" s="28" t="s">
        <v>1901</v>
      </c>
      <c r="C537" s="25"/>
      <c r="D537" s="150"/>
      <c r="E537" s="150"/>
      <c r="F537" s="151"/>
    </row>
    <row r="538" spans="1:6" ht="14.25">
      <c r="A538" s="28">
        <v>2070308</v>
      </c>
      <c r="B538" s="28" t="s">
        <v>1902</v>
      </c>
      <c r="C538" s="25">
        <v>5</v>
      </c>
      <c r="D538" s="150">
        <v>10</v>
      </c>
      <c r="E538" s="150">
        <v>10</v>
      </c>
      <c r="F538" s="151">
        <f>E538/D538*100</f>
        <v>100</v>
      </c>
    </row>
    <row r="539" spans="1:6" ht="14.25">
      <c r="A539" s="28">
        <v>2070309</v>
      </c>
      <c r="B539" s="28" t="s">
        <v>1903</v>
      </c>
      <c r="C539" s="25"/>
      <c r="D539" s="150"/>
      <c r="E539" s="150"/>
      <c r="F539" s="151"/>
    </row>
    <row r="540" spans="1:6" ht="14.25">
      <c r="A540" s="28">
        <v>2070399</v>
      </c>
      <c r="B540" s="28" t="s">
        <v>1904</v>
      </c>
      <c r="C540" s="25"/>
      <c r="D540" s="150">
        <v>1</v>
      </c>
      <c r="E540" s="150">
        <v>1</v>
      </c>
      <c r="F540" s="151">
        <f>E540/D540*100</f>
        <v>100</v>
      </c>
    </row>
    <row r="541" spans="1:6" ht="14.25">
      <c r="A541" s="21">
        <v>20706</v>
      </c>
      <c r="B541" s="20" t="s">
        <v>266</v>
      </c>
      <c r="C541" s="26">
        <f>SUM(C542:C549)</f>
        <v>3</v>
      </c>
      <c r="D541" s="26">
        <f>SUM(D542:D549)</f>
        <v>10</v>
      </c>
      <c r="E541" s="26">
        <f>SUM(E542:E549)</f>
        <v>10</v>
      </c>
      <c r="F541" s="151">
        <f>E541/D541*100</f>
        <v>100</v>
      </c>
    </row>
    <row r="542" spans="1:6" ht="14.25">
      <c r="A542" s="21" t="s">
        <v>267</v>
      </c>
      <c r="B542" s="209" t="s">
        <v>268</v>
      </c>
      <c r="C542" s="25"/>
      <c r="D542" s="150"/>
      <c r="E542" s="150"/>
      <c r="F542" s="151"/>
    </row>
    <row r="543" spans="1:6" ht="14.25">
      <c r="A543" s="21" t="s">
        <v>269</v>
      </c>
      <c r="B543" s="209" t="s">
        <v>270</v>
      </c>
      <c r="C543" s="25"/>
      <c r="D543" s="150"/>
      <c r="E543" s="150"/>
      <c r="F543" s="151"/>
    </row>
    <row r="544" spans="1:6" ht="14.25">
      <c r="A544" s="21" t="s">
        <v>271</v>
      </c>
      <c r="B544" s="209" t="s">
        <v>272</v>
      </c>
      <c r="C544" s="25"/>
      <c r="D544" s="150"/>
      <c r="E544" s="150"/>
      <c r="F544" s="151"/>
    </row>
    <row r="545" spans="1:6" ht="14.25">
      <c r="A545" s="21" t="s">
        <v>273</v>
      </c>
      <c r="B545" s="209" t="s">
        <v>274</v>
      </c>
      <c r="C545" s="25"/>
      <c r="D545" s="150"/>
      <c r="E545" s="150"/>
      <c r="F545" s="151"/>
    </row>
    <row r="546" spans="1:6" ht="14.25">
      <c r="A546" s="21" t="s">
        <v>275</v>
      </c>
      <c r="B546" s="209" t="s">
        <v>276</v>
      </c>
      <c r="C546" s="25"/>
      <c r="D546" s="150"/>
      <c r="E546" s="150"/>
      <c r="F546" s="151"/>
    </row>
    <row r="547" spans="1:6" ht="14.25">
      <c r="A547" s="21" t="s">
        <v>277</v>
      </c>
      <c r="B547" s="209" t="s">
        <v>278</v>
      </c>
      <c r="C547" s="25"/>
      <c r="D547" s="150"/>
      <c r="E547" s="150"/>
      <c r="F547" s="151"/>
    </row>
    <row r="548" spans="1:6" ht="14.25">
      <c r="A548" s="21" t="s">
        <v>279</v>
      </c>
      <c r="B548" s="210" t="s">
        <v>280</v>
      </c>
      <c r="C548" s="25">
        <v>3</v>
      </c>
      <c r="D548" s="150">
        <v>10</v>
      </c>
      <c r="E548" s="150">
        <v>10</v>
      </c>
      <c r="F548" s="151">
        <f>E548/D548*100</f>
        <v>100</v>
      </c>
    </row>
    <row r="549" spans="1:6" ht="14.25">
      <c r="A549" s="21" t="s">
        <v>281</v>
      </c>
      <c r="B549" s="211" t="s">
        <v>282</v>
      </c>
      <c r="C549" s="25"/>
      <c r="D549" s="150"/>
      <c r="E549" s="150"/>
      <c r="F549" s="151" t="e">
        <f>E549/D549*100</f>
        <v>#DIV/0!</v>
      </c>
    </row>
    <row r="550" spans="1:6" ht="14.25">
      <c r="A550" s="21" t="s">
        <v>283</v>
      </c>
      <c r="B550" s="20" t="s">
        <v>284</v>
      </c>
      <c r="C550" s="26">
        <f>SUM(C551:C556)</f>
        <v>65</v>
      </c>
      <c r="D550" s="26">
        <f>SUM(D551:D556)</f>
        <v>190</v>
      </c>
      <c r="E550" s="26">
        <f>SUM(E551:E556)</f>
        <v>190</v>
      </c>
      <c r="F550" s="151">
        <f>E550/D550*100</f>
        <v>100</v>
      </c>
    </row>
    <row r="551" spans="1:6" ht="14.25">
      <c r="A551" s="21" t="s">
        <v>285</v>
      </c>
      <c r="B551" s="209" t="s">
        <v>268</v>
      </c>
      <c r="C551" s="25"/>
      <c r="D551" s="150"/>
      <c r="E551" s="150"/>
      <c r="F551" s="151"/>
    </row>
    <row r="552" spans="1:6" ht="14.25">
      <c r="A552" s="21" t="s">
        <v>286</v>
      </c>
      <c r="B552" s="209" t="s">
        <v>294</v>
      </c>
      <c r="C552" s="25"/>
      <c r="D552" s="150"/>
      <c r="E552" s="150"/>
      <c r="F552" s="151"/>
    </row>
    <row r="553" spans="1:6" ht="14.25">
      <c r="A553" s="21" t="s">
        <v>287</v>
      </c>
      <c r="B553" s="209" t="s">
        <v>295</v>
      </c>
      <c r="C553" s="25"/>
      <c r="D553" s="150"/>
      <c r="E553" s="150"/>
      <c r="F553" s="151"/>
    </row>
    <row r="554" spans="1:6" ht="14.25">
      <c r="A554" s="21" t="s">
        <v>288</v>
      </c>
      <c r="B554" s="209" t="s">
        <v>289</v>
      </c>
      <c r="C554" s="25"/>
      <c r="D554" s="150"/>
      <c r="E554" s="150"/>
      <c r="F554" s="151"/>
    </row>
    <row r="555" spans="1:6" ht="14.25">
      <c r="A555" s="21" t="s">
        <v>290</v>
      </c>
      <c r="B555" s="209" t="s">
        <v>291</v>
      </c>
      <c r="C555" s="25">
        <v>65</v>
      </c>
      <c r="D555" s="150">
        <v>65</v>
      </c>
      <c r="E555" s="150">
        <v>65</v>
      </c>
      <c r="F555" s="151">
        <f>E555/D555*100</f>
        <v>100</v>
      </c>
    </row>
    <row r="556" spans="1:6" ht="14.25">
      <c r="A556" s="21" t="s">
        <v>292</v>
      </c>
      <c r="B556" s="209" t="s">
        <v>293</v>
      </c>
      <c r="C556" s="25"/>
      <c r="D556" s="150">
        <v>125</v>
      </c>
      <c r="E556" s="150">
        <v>125</v>
      </c>
      <c r="F556" s="151">
        <f>E556/D556*100</f>
        <v>100</v>
      </c>
    </row>
    <row r="557" spans="1:6" ht="14.25">
      <c r="A557" s="28">
        <v>20799</v>
      </c>
      <c r="B557" s="27" t="s">
        <v>1251</v>
      </c>
      <c r="C557" s="26">
        <f>SUM(C558:C560)</f>
        <v>146</v>
      </c>
      <c r="D557" s="26">
        <f>SUM(D558:D560)</f>
        <v>406</v>
      </c>
      <c r="E557" s="26">
        <f>SUM(E558:E560)</f>
        <v>406</v>
      </c>
      <c r="F557" s="151">
        <f>E557/D557*100</f>
        <v>100</v>
      </c>
    </row>
    <row r="558" spans="1:6" ht="14.25">
      <c r="A558" s="28">
        <v>2079902</v>
      </c>
      <c r="B558" s="28" t="s">
        <v>1905</v>
      </c>
      <c r="C558" s="25"/>
      <c r="D558" s="25">
        <v>30</v>
      </c>
      <c r="E558" s="25">
        <v>30</v>
      </c>
      <c r="F558" s="151">
        <f>E558/D558*100</f>
        <v>100</v>
      </c>
    </row>
    <row r="559" spans="1:6" ht="14.25">
      <c r="A559" s="28">
        <v>2079903</v>
      </c>
      <c r="B559" s="28" t="s">
        <v>1906</v>
      </c>
      <c r="C559" s="25"/>
      <c r="D559" s="25"/>
      <c r="E559" s="25"/>
      <c r="F559" s="151"/>
    </row>
    <row r="560" spans="1:6" ht="14.25">
      <c r="A560" s="28">
        <v>2079999</v>
      </c>
      <c r="B560" s="28" t="s">
        <v>737</v>
      </c>
      <c r="C560" s="25">
        <v>146</v>
      </c>
      <c r="D560" s="25">
        <v>376</v>
      </c>
      <c r="E560" s="25">
        <v>376</v>
      </c>
      <c r="F560" s="151">
        <f>E560/D560*100</f>
        <v>100</v>
      </c>
    </row>
    <row r="561" spans="1:6" ht="14.25">
      <c r="A561" s="28">
        <v>208</v>
      </c>
      <c r="B561" s="27" t="s">
        <v>1907</v>
      </c>
      <c r="C561" s="26">
        <f>SUM(C562,C576,C584,C586,C595,C599,C609,C617,C624,C631,C640,C645,C648,C651,C654,C657,C660,C664,C669,C677)</f>
        <v>7570</v>
      </c>
      <c r="D561" s="26">
        <f>SUM(D562,D576,D584,D586,D595,D599,D609,D617,D624,D631,D640,D645,D648,D651,D654,D657,D660,D664,D669,D677)</f>
        <v>11010</v>
      </c>
      <c r="E561" s="26">
        <f>SUM(E562,E576,E584,E586,E595,E599,E609,E617,E624,E631,E640,E645,E648,E651,E654,E657,E660,E664,E669,E677)</f>
        <v>10910</v>
      </c>
      <c r="F561" s="151">
        <f>E561/D561*100</f>
        <v>99.09173478655767</v>
      </c>
    </row>
    <row r="562" spans="1:6" ht="14.25">
      <c r="A562" s="28">
        <v>20801</v>
      </c>
      <c r="B562" s="27" t="s">
        <v>1908</v>
      </c>
      <c r="C562" s="26">
        <f>SUM(C563:C575)</f>
        <v>22</v>
      </c>
      <c r="D562" s="26">
        <f>SUM(D563:D575)</f>
        <v>33</v>
      </c>
      <c r="E562" s="26">
        <f>SUM(E563:E575)</f>
        <v>33</v>
      </c>
      <c r="F562" s="151">
        <f>E562/D562*100</f>
        <v>100</v>
      </c>
    </row>
    <row r="563" spans="1:6" ht="14.25">
      <c r="A563" s="28">
        <v>2080101</v>
      </c>
      <c r="B563" s="28" t="s">
        <v>1255</v>
      </c>
      <c r="C563" s="25"/>
      <c r="D563" s="25"/>
      <c r="E563" s="25"/>
      <c r="F563" s="151"/>
    </row>
    <row r="564" spans="1:6" ht="14.25">
      <c r="A564" s="28">
        <v>2080102</v>
      </c>
      <c r="B564" s="28" t="s">
        <v>1256</v>
      </c>
      <c r="C564" s="25"/>
      <c r="D564" s="25"/>
      <c r="E564" s="25"/>
      <c r="F564" s="151"/>
    </row>
    <row r="565" spans="1:6" ht="14.25">
      <c r="A565" s="28">
        <v>2080103</v>
      </c>
      <c r="B565" s="28" t="s">
        <v>1257</v>
      </c>
      <c r="C565" s="25"/>
      <c r="D565" s="25"/>
      <c r="E565" s="25"/>
      <c r="F565" s="151"/>
    </row>
    <row r="566" spans="1:6" ht="14.25">
      <c r="A566" s="28">
        <v>2080104</v>
      </c>
      <c r="B566" s="28" t="s">
        <v>1909</v>
      </c>
      <c r="C566" s="25"/>
      <c r="D566" s="25"/>
      <c r="E566" s="25"/>
      <c r="F566" s="151"/>
    </row>
    <row r="567" spans="1:6" ht="14.25">
      <c r="A567" s="28">
        <v>2080105</v>
      </c>
      <c r="B567" s="28" t="s">
        <v>1910</v>
      </c>
      <c r="C567" s="25"/>
      <c r="D567" s="25"/>
      <c r="E567" s="25"/>
      <c r="F567" s="151"/>
    </row>
    <row r="568" spans="1:6" ht="14.25">
      <c r="A568" s="28">
        <v>2080106</v>
      </c>
      <c r="B568" s="28" t="s">
        <v>1911</v>
      </c>
      <c r="C568" s="25"/>
      <c r="D568" s="25"/>
      <c r="E568" s="25"/>
      <c r="F568" s="151"/>
    </row>
    <row r="569" spans="1:6" ht="14.25">
      <c r="A569" s="28">
        <v>2080107</v>
      </c>
      <c r="B569" s="28" t="s">
        <v>1912</v>
      </c>
      <c r="C569" s="25"/>
      <c r="D569" s="150"/>
      <c r="E569" s="150"/>
      <c r="F569" s="151"/>
    </row>
    <row r="570" spans="1:6" ht="14.25">
      <c r="A570" s="28">
        <v>2080108</v>
      </c>
      <c r="B570" s="28" t="s">
        <v>1297</v>
      </c>
      <c r="C570" s="25">
        <v>3</v>
      </c>
      <c r="D570" s="25">
        <v>3</v>
      </c>
      <c r="E570" s="25">
        <v>3</v>
      </c>
      <c r="F570" s="151">
        <f>E570/D570*100</f>
        <v>100</v>
      </c>
    </row>
    <row r="571" spans="1:6" ht="14.25">
      <c r="A571" s="28">
        <v>2080109</v>
      </c>
      <c r="B571" s="28" t="s">
        <v>1913</v>
      </c>
      <c r="C571" s="25"/>
      <c r="D571" s="150"/>
      <c r="E571" s="150"/>
      <c r="F571" s="151"/>
    </row>
    <row r="572" spans="1:6" ht="14.25">
      <c r="A572" s="28">
        <v>2080110</v>
      </c>
      <c r="B572" s="28" t="s">
        <v>1914</v>
      </c>
      <c r="C572" s="25"/>
      <c r="D572" s="25"/>
      <c r="E572" s="25"/>
      <c r="F572" s="151"/>
    </row>
    <row r="573" spans="1:6" ht="14.25">
      <c r="A573" s="28">
        <v>2080111</v>
      </c>
      <c r="B573" s="28" t="s">
        <v>1915</v>
      </c>
      <c r="C573" s="25"/>
      <c r="D573" s="25"/>
      <c r="E573" s="25"/>
      <c r="F573" s="151"/>
    </row>
    <row r="574" spans="1:6" ht="14.25">
      <c r="A574" s="28">
        <v>2080112</v>
      </c>
      <c r="B574" s="28" t="s">
        <v>1916</v>
      </c>
      <c r="C574" s="25"/>
      <c r="D574" s="25"/>
      <c r="E574" s="25"/>
      <c r="F574" s="151"/>
    </row>
    <row r="575" spans="1:6" ht="14.25">
      <c r="A575" s="28">
        <v>2080199</v>
      </c>
      <c r="B575" s="28" t="s">
        <v>1917</v>
      </c>
      <c r="C575" s="25">
        <v>19</v>
      </c>
      <c r="D575" s="150">
        <v>30</v>
      </c>
      <c r="E575" s="150">
        <v>30</v>
      </c>
      <c r="F575" s="151">
        <f>E575/D575*100</f>
        <v>100</v>
      </c>
    </row>
    <row r="576" spans="1:6" ht="14.25">
      <c r="A576" s="28">
        <v>20802</v>
      </c>
      <c r="B576" s="27" t="s">
        <v>1918</v>
      </c>
      <c r="C576" s="26">
        <f>SUM(C577:C583)</f>
        <v>127</v>
      </c>
      <c r="D576" s="26">
        <f>SUM(D577:D583)</f>
        <v>251</v>
      </c>
      <c r="E576" s="26">
        <f>SUM(E577:E583)</f>
        <v>201</v>
      </c>
      <c r="F576" s="151">
        <f>E576/D576*100</f>
        <v>80.0796812749004</v>
      </c>
    </row>
    <row r="577" spans="1:6" ht="14.25">
      <c r="A577" s="28">
        <v>2080201</v>
      </c>
      <c r="B577" s="28" t="s">
        <v>1255</v>
      </c>
      <c r="C577" s="25">
        <v>99</v>
      </c>
      <c r="D577" s="150">
        <v>86</v>
      </c>
      <c r="E577" s="150">
        <v>86</v>
      </c>
      <c r="F577" s="151">
        <f>E577/D577*100</f>
        <v>100</v>
      </c>
    </row>
    <row r="578" spans="1:6" ht="14.25">
      <c r="A578" s="28">
        <v>2080202</v>
      </c>
      <c r="B578" s="28" t="s">
        <v>1256</v>
      </c>
      <c r="C578" s="25"/>
      <c r="D578" s="150"/>
      <c r="E578" s="150"/>
      <c r="F578" s="151"/>
    </row>
    <row r="579" spans="1:6" ht="14.25">
      <c r="A579" s="28">
        <v>2080203</v>
      </c>
      <c r="B579" s="28" t="s">
        <v>1257</v>
      </c>
      <c r="C579" s="25"/>
      <c r="D579" s="150"/>
      <c r="E579" s="150"/>
      <c r="F579" s="151"/>
    </row>
    <row r="580" spans="1:6" ht="14.25">
      <c r="A580" s="28">
        <v>2080206</v>
      </c>
      <c r="B580" s="28" t="s">
        <v>1919</v>
      </c>
      <c r="C580" s="25"/>
      <c r="D580" s="150"/>
      <c r="E580" s="150"/>
      <c r="F580" s="151"/>
    </row>
    <row r="581" spans="1:6" ht="14.25">
      <c r="A581" s="28">
        <v>2080207</v>
      </c>
      <c r="B581" s="28" t="s">
        <v>1920</v>
      </c>
      <c r="C581" s="25">
        <v>27</v>
      </c>
      <c r="D581" s="150">
        <v>61</v>
      </c>
      <c r="E581" s="150">
        <v>11</v>
      </c>
      <c r="F581" s="151">
        <f>E581/D581*100</f>
        <v>18.0327868852459</v>
      </c>
    </row>
    <row r="582" spans="1:6" ht="14.25">
      <c r="A582" s="28">
        <v>2080208</v>
      </c>
      <c r="B582" s="28" t="s">
        <v>1921</v>
      </c>
      <c r="C582" s="25"/>
      <c r="D582" s="150"/>
      <c r="E582" s="150"/>
      <c r="F582" s="151"/>
    </row>
    <row r="583" spans="1:6" ht="14.25">
      <c r="A583" s="28">
        <v>2080299</v>
      </c>
      <c r="B583" s="28" t="s">
        <v>1922</v>
      </c>
      <c r="C583" s="25">
        <v>1</v>
      </c>
      <c r="D583" s="150">
        <v>104</v>
      </c>
      <c r="E583" s="150">
        <v>104</v>
      </c>
      <c r="F583" s="151">
        <f>E583/D583*100</f>
        <v>100</v>
      </c>
    </row>
    <row r="584" spans="1:6" ht="14.25">
      <c r="A584" s="28">
        <v>20804</v>
      </c>
      <c r="B584" s="27" t="s">
        <v>1923</v>
      </c>
      <c r="C584" s="26">
        <f>SUM(C585:C585)</f>
        <v>0</v>
      </c>
      <c r="D584" s="26">
        <f>SUM(D585:D585)</f>
        <v>0</v>
      </c>
      <c r="E584" s="26">
        <f>SUM(E585:E585)</f>
        <v>0</v>
      </c>
      <c r="F584" s="151"/>
    </row>
    <row r="585" spans="1:6" ht="14.25">
      <c r="A585" s="28">
        <v>2080402</v>
      </c>
      <c r="B585" s="28" t="s">
        <v>1924</v>
      </c>
      <c r="C585" s="25"/>
      <c r="D585" s="25"/>
      <c r="E585" s="25"/>
      <c r="F585" s="151"/>
    </row>
    <row r="586" spans="1:6" ht="14.25">
      <c r="A586" s="28">
        <v>20805</v>
      </c>
      <c r="B586" s="27" t="s">
        <v>1925</v>
      </c>
      <c r="C586" s="26">
        <f>SUM(C587:C594)</f>
        <v>3990</v>
      </c>
      <c r="D586" s="26">
        <f>SUM(D587:D594)</f>
        <v>3604</v>
      </c>
      <c r="E586" s="26">
        <f>SUM(E587:E594)</f>
        <v>3604</v>
      </c>
      <c r="F586" s="151">
        <f>E586/D586*100</f>
        <v>100</v>
      </c>
    </row>
    <row r="587" spans="1:6" ht="14.25">
      <c r="A587" s="28">
        <v>2080501</v>
      </c>
      <c r="B587" s="28" t="s">
        <v>1926</v>
      </c>
      <c r="C587" s="25"/>
      <c r="D587" s="25"/>
      <c r="E587" s="150"/>
      <c r="F587" s="151"/>
    </row>
    <row r="588" spans="1:6" ht="14.25">
      <c r="A588" s="28">
        <v>2080502</v>
      </c>
      <c r="B588" s="28" t="s">
        <v>1927</v>
      </c>
      <c r="C588" s="25"/>
      <c r="D588" s="25"/>
      <c r="E588" s="150"/>
      <c r="F588" s="151"/>
    </row>
    <row r="589" spans="1:6" ht="14.25">
      <c r="A589" s="28">
        <v>2080503</v>
      </c>
      <c r="B589" s="28" t="s">
        <v>1928</v>
      </c>
      <c r="C589" s="25"/>
      <c r="D589" s="25"/>
      <c r="E589" s="150"/>
      <c r="F589" s="151"/>
    </row>
    <row r="590" spans="1:6" ht="14.25">
      <c r="A590" s="28">
        <v>2080504</v>
      </c>
      <c r="B590" s="28" t="s">
        <v>1929</v>
      </c>
      <c r="C590" s="25"/>
      <c r="D590" s="150"/>
      <c r="E590" s="150"/>
      <c r="F590" s="151"/>
    </row>
    <row r="591" spans="1:6" ht="14.25">
      <c r="A591" s="28">
        <v>2080505</v>
      </c>
      <c r="B591" s="28" t="s">
        <v>1930</v>
      </c>
      <c r="C591" s="25">
        <v>2832</v>
      </c>
      <c r="D591" s="150">
        <v>2234</v>
      </c>
      <c r="E591" s="150">
        <v>2234</v>
      </c>
      <c r="F591" s="151">
        <f>E591/D591*100</f>
        <v>100</v>
      </c>
    </row>
    <row r="592" spans="1:6" ht="14.25">
      <c r="A592" s="28">
        <v>2080506</v>
      </c>
      <c r="B592" s="28" t="s">
        <v>1931</v>
      </c>
      <c r="C592" s="25">
        <v>1133</v>
      </c>
      <c r="D592" s="150">
        <v>1112</v>
      </c>
      <c r="E592" s="150">
        <v>1112</v>
      </c>
      <c r="F592" s="151">
        <f>E592/D592*100</f>
        <v>100</v>
      </c>
    </row>
    <row r="593" spans="1:6" ht="14.25">
      <c r="A593" s="28">
        <v>2080507</v>
      </c>
      <c r="B593" s="28" t="s">
        <v>1932</v>
      </c>
      <c r="C593" s="25"/>
      <c r="D593" s="150"/>
      <c r="E593" s="150"/>
      <c r="F593" s="151"/>
    </row>
    <row r="594" spans="1:6" ht="14.25">
      <c r="A594" s="28">
        <v>2080599</v>
      </c>
      <c r="B594" s="28" t="s">
        <v>1933</v>
      </c>
      <c r="C594" s="25">
        <v>25</v>
      </c>
      <c r="D594" s="150">
        <v>258</v>
      </c>
      <c r="E594" s="150">
        <v>258</v>
      </c>
      <c r="F594" s="151">
        <f>E594/D594*100</f>
        <v>100</v>
      </c>
    </row>
    <row r="595" spans="1:6" ht="14.25">
      <c r="A595" s="28">
        <v>20806</v>
      </c>
      <c r="B595" s="27" t="s">
        <v>1934</v>
      </c>
      <c r="C595" s="26">
        <f>SUM(C596:C598)</f>
        <v>0</v>
      </c>
      <c r="D595" s="26">
        <f>SUM(D596:D598)</f>
        <v>0</v>
      </c>
      <c r="E595" s="26">
        <f>SUM(E596:E598)</f>
        <v>0</v>
      </c>
      <c r="F595" s="151"/>
    </row>
    <row r="596" spans="1:6" ht="14.25">
      <c r="A596" s="28">
        <v>2080601</v>
      </c>
      <c r="B596" s="28" t="s">
        <v>1935</v>
      </c>
      <c r="C596" s="25"/>
      <c r="D596" s="25"/>
      <c r="E596" s="25"/>
      <c r="F596" s="151"/>
    </row>
    <row r="597" spans="1:6" ht="14.25">
      <c r="A597" s="28">
        <v>2080602</v>
      </c>
      <c r="B597" s="28" t="s">
        <v>0</v>
      </c>
      <c r="C597" s="25"/>
      <c r="D597" s="25"/>
      <c r="E597" s="25"/>
      <c r="F597" s="151"/>
    </row>
    <row r="598" spans="1:6" ht="14.25">
      <c r="A598" s="28">
        <v>2080699</v>
      </c>
      <c r="B598" s="28" t="s">
        <v>1</v>
      </c>
      <c r="C598" s="25"/>
      <c r="D598" s="25"/>
      <c r="E598" s="25"/>
      <c r="F598" s="151"/>
    </row>
    <row r="599" spans="1:6" ht="14.25">
      <c r="A599" s="28">
        <v>20807</v>
      </c>
      <c r="B599" s="27" t="s">
        <v>2</v>
      </c>
      <c r="C599" s="26">
        <f>SUM(C600:C608)</f>
        <v>0</v>
      </c>
      <c r="D599" s="26">
        <f>SUM(D600:D608)</f>
        <v>367</v>
      </c>
      <c r="E599" s="26">
        <f>SUM(E600:E608)</f>
        <v>367</v>
      </c>
      <c r="F599" s="151">
        <f>E599/D599*100</f>
        <v>100</v>
      </c>
    </row>
    <row r="600" spans="1:6" ht="14.25">
      <c r="A600" s="28">
        <v>2080701</v>
      </c>
      <c r="B600" s="28" t="s">
        <v>3</v>
      </c>
      <c r="C600" s="25"/>
      <c r="D600" s="25">
        <v>367</v>
      </c>
      <c r="E600" s="25">
        <v>367</v>
      </c>
      <c r="F600" s="151">
        <f>E600/D600*100</f>
        <v>100</v>
      </c>
    </row>
    <row r="601" spans="1:6" ht="14.25">
      <c r="A601" s="28">
        <v>2080702</v>
      </c>
      <c r="B601" s="28" t="s">
        <v>4</v>
      </c>
      <c r="C601" s="25"/>
      <c r="D601" s="25"/>
      <c r="E601" s="25"/>
      <c r="F601" s="151"/>
    </row>
    <row r="602" spans="1:6" ht="14.25">
      <c r="A602" s="28">
        <v>2080704</v>
      </c>
      <c r="B602" s="28" t="s">
        <v>5</v>
      </c>
      <c r="C602" s="25"/>
      <c r="D602" s="25"/>
      <c r="E602" s="25"/>
      <c r="F602" s="151"/>
    </row>
    <row r="603" spans="1:6" ht="14.25">
      <c r="A603" s="28">
        <v>2080705</v>
      </c>
      <c r="B603" s="28" t="s">
        <v>6</v>
      </c>
      <c r="C603" s="25"/>
      <c r="D603" s="25"/>
      <c r="E603" s="25"/>
      <c r="F603" s="151"/>
    </row>
    <row r="604" spans="1:6" ht="14.25">
      <c r="A604" s="28">
        <v>2080709</v>
      </c>
      <c r="B604" s="28" t="s">
        <v>7</v>
      </c>
      <c r="C604" s="25"/>
      <c r="D604" s="25"/>
      <c r="E604" s="25"/>
      <c r="F604" s="151"/>
    </row>
    <row r="605" spans="1:6" ht="14.25">
      <c r="A605" s="28">
        <v>2080711</v>
      </c>
      <c r="B605" s="28" t="s">
        <v>8</v>
      </c>
      <c r="C605" s="25"/>
      <c r="D605" s="25"/>
      <c r="E605" s="25"/>
      <c r="F605" s="151"/>
    </row>
    <row r="606" spans="1:6" ht="14.25">
      <c r="A606" s="28">
        <v>2080712</v>
      </c>
      <c r="B606" s="28" t="s">
        <v>9</v>
      </c>
      <c r="C606" s="25"/>
      <c r="D606" s="25"/>
      <c r="E606" s="25"/>
      <c r="F606" s="151"/>
    </row>
    <row r="607" spans="1:6" ht="14.25">
      <c r="A607" s="28">
        <v>2080713</v>
      </c>
      <c r="B607" s="28" t="s">
        <v>10</v>
      </c>
      <c r="C607" s="25"/>
      <c r="D607" s="25"/>
      <c r="E607" s="25"/>
      <c r="F607" s="151"/>
    </row>
    <row r="608" spans="1:6" ht="14.25">
      <c r="A608" s="28">
        <v>2080799</v>
      </c>
      <c r="B608" s="28" t="s">
        <v>11</v>
      </c>
      <c r="C608" s="25"/>
      <c r="D608" s="25"/>
      <c r="E608" s="25"/>
      <c r="F608" s="151" t="e">
        <f>E608/D608*100</f>
        <v>#DIV/0!</v>
      </c>
    </row>
    <row r="609" spans="1:6" ht="14.25">
      <c r="A609" s="28">
        <v>20808</v>
      </c>
      <c r="B609" s="27" t="s">
        <v>12</v>
      </c>
      <c r="C609" s="26">
        <f>SUM(C610:C616)</f>
        <v>76</v>
      </c>
      <c r="D609" s="26">
        <f>SUM(D610:D616)</f>
        <v>467</v>
      </c>
      <c r="E609" s="26">
        <f>SUM(E610:E616)</f>
        <v>467</v>
      </c>
      <c r="F609" s="151">
        <f aca="true" t="shared" si="7" ref="F609:F670">E609/D609*100</f>
        <v>100</v>
      </c>
    </row>
    <row r="610" spans="1:6" ht="14.25">
      <c r="A610" s="28">
        <v>2080801</v>
      </c>
      <c r="B610" s="28" t="s">
        <v>13</v>
      </c>
      <c r="C610" s="25">
        <v>37</v>
      </c>
      <c r="D610" s="150">
        <v>203</v>
      </c>
      <c r="E610" s="150">
        <v>203</v>
      </c>
      <c r="F610" s="151">
        <f t="shared" si="7"/>
        <v>100</v>
      </c>
    </row>
    <row r="611" spans="1:6" ht="14.25">
      <c r="A611" s="28">
        <v>2080802</v>
      </c>
      <c r="B611" s="28" t="s">
        <v>14</v>
      </c>
      <c r="C611" s="25"/>
      <c r="D611" s="150">
        <v>53</v>
      </c>
      <c r="E611" s="150">
        <v>53</v>
      </c>
      <c r="F611" s="151">
        <f t="shared" si="7"/>
        <v>100</v>
      </c>
    </row>
    <row r="612" spans="1:6" ht="14.25">
      <c r="A612" s="28">
        <v>2080803</v>
      </c>
      <c r="B612" s="28" t="s">
        <v>15</v>
      </c>
      <c r="C612" s="25"/>
      <c r="D612" s="150">
        <v>142</v>
      </c>
      <c r="E612" s="150">
        <v>142</v>
      </c>
      <c r="F612" s="151">
        <f t="shared" si="7"/>
        <v>100</v>
      </c>
    </row>
    <row r="613" spans="1:6" ht="14.25">
      <c r="A613" s="28">
        <v>2080804</v>
      </c>
      <c r="B613" s="28" t="s">
        <v>16</v>
      </c>
      <c r="C613" s="25"/>
      <c r="D613" s="150"/>
      <c r="E613" s="150"/>
      <c r="F613" s="151"/>
    </row>
    <row r="614" spans="1:6" ht="14.25">
      <c r="A614" s="28">
        <v>2080805</v>
      </c>
      <c r="B614" s="28" t="s">
        <v>17</v>
      </c>
      <c r="C614" s="25">
        <v>39</v>
      </c>
      <c r="D614" s="150">
        <v>35</v>
      </c>
      <c r="E614" s="150">
        <v>35</v>
      </c>
      <c r="F614" s="151">
        <f t="shared" si="7"/>
        <v>100</v>
      </c>
    </row>
    <row r="615" spans="1:6" ht="14.25">
      <c r="A615" s="28">
        <v>2080806</v>
      </c>
      <c r="B615" s="28" t="s">
        <v>18</v>
      </c>
      <c r="C615" s="25"/>
      <c r="D615" s="150">
        <v>3</v>
      </c>
      <c r="E615" s="150">
        <v>3</v>
      </c>
      <c r="F615" s="151">
        <f t="shared" si="7"/>
        <v>100</v>
      </c>
    </row>
    <row r="616" spans="1:6" ht="14.25">
      <c r="A616" s="28">
        <v>2080899</v>
      </c>
      <c r="B616" s="28" t="s">
        <v>19</v>
      </c>
      <c r="C616" s="25"/>
      <c r="D616" s="150">
        <v>31</v>
      </c>
      <c r="E616" s="150">
        <v>31</v>
      </c>
      <c r="F616" s="151">
        <f t="shared" si="7"/>
        <v>100</v>
      </c>
    </row>
    <row r="617" spans="1:6" ht="14.25">
      <c r="A617" s="28">
        <v>20809</v>
      </c>
      <c r="B617" s="27" t="s">
        <v>20</v>
      </c>
      <c r="C617" s="26">
        <f>SUM(C618:C623)</f>
        <v>50</v>
      </c>
      <c r="D617" s="26">
        <f>SUM(D618:D623)</f>
        <v>84</v>
      </c>
      <c r="E617" s="26">
        <f>SUM(E618:E623)</f>
        <v>84</v>
      </c>
      <c r="F617" s="151">
        <f t="shared" si="7"/>
        <v>100</v>
      </c>
    </row>
    <row r="618" spans="1:6" ht="14.25">
      <c r="A618" s="28">
        <v>2080901</v>
      </c>
      <c r="B618" s="28" t="s">
        <v>21</v>
      </c>
      <c r="C618" s="25">
        <v>43</v>
      </c>
      <c r="D618" s="150">
        <v>46</v>
      </c>
      <c r="E618" s="150">
        <v>46</v>
      </c>
      <c r="F618" s="151">
        <f t="shared" si="7"/>
        <v>100</v>
      </c>
    </row>
    <row r="619" spans="1:6" ht="14.25">
      <c r="A619" s="28">
        <v>2080902</v>
      </c>
      <c r="B619" s="28" t="s">
        <v>22</v>
      </c>
      <c r="C619" s="25"/>
      <c r="D619" s="150"/>
      <c r="E619" s="150"/>
      <c r="F619" s="151"/>
    </row>
    <row r="620" spans="1:6" ht="14.25">
      <c r="A620" s="28">
        <v>2080903</v>
      </c>
      <c r="B620" s="28" t="s">
        <v>23</v>
      </c>
      <c r="C620" s="25"/>
      <c r="D620" s="150"/>
      <c r="E620" s="150"/>
      <c r="F620" s="151"/>
    </row>
    <row r="621" spans="1:6" ht="14.25">
      <c r="A621" s="28">
        <v>2080904</v>
      </c>
      <c r="B621" s="28" t="s">
        <v>24</v>
      </c>
      <c r="C621" s="25">
        <v>7</v>
      </c>
      <c r="D621" s="150">
        <v>9</v>
      </c>
      <c r="E621" s="150">
        <v>9</v>
      </c>
      <c r="F621" s="151">
        <f t="shared" si="7"/>
        <v>100</v>
      </c>
    </row>
    <row r="622" spans="1:6" ht="14.25">
      <c r="A622" s="28">
        <v>2080905</v>
      </c>
      <c r="B622" s="209" t="s">
        <v>296</v>
      </c>
      <c r="C622" s="25"/>
      <c r="D622" s="150">
        <v>25</v>
      </c>
      <c r="E622" s="150">
        <v>25</v>
      </c>
      <c r="F622" s="151">
        <f t="shared" si="7"/>
        <v>100</v>
      </c>
    </row>
    <row r="623" spans="1:6" ht="14.25">
      <c r="A623" s="28">
        <v>2080999</v>
      </c>
      <c r="B623" s="28" t="s">
        <v>25</v>
      </c>
      <c r="C623" s="25"/>
      <c r="D623" s="150">
        <v>4</v>
      </c>
      <c r="E623" s="150">
        <v>4</v>
      </c>
      <c r="F623" s="151">
        <f t="shared" si="7"/>
        <v>100</v>
      </c>
    </row>
    <row r="624" spans="1:6" ht="14.25">
      <c r="A624" s="28">
        <v>20810</v>
      </c>
      <c r="B624" s="27" t="s">
        <v>26</v>
      </c>
      <c r="C624" s="26">
        <f>SUM(C625:C630)</f>
        <v>319</v>
      </c>
      <c r="D624" s="26">
        <f>SUM(D625:D630)</f>
        <v>458</v>
      </c>
      <c r="E624" s="26">
        <f>SUM(E625:E630)</f>
        <v>458</v>
      </c>
      <c r="F624" s="151">
        <f t="shared" si="7"/>
        <v>100</v>
      </c>
    </row>
    <row r="625" spans="1:6" ht="14.25">
      <c r="A625" s="28">
        <v>2081001</v>
      </c>
      <c r="B625" s="28" t="s">
        <v>27</v>
      </c>
      <c r="C625" s="25">
        <v>3</v>
      </c>
      <c r="D625" s="150">
        <v>2</v>
      </c>
      <c r="E625" s="150">
        <v>2</v>
      </c>
      <c r="F625" s="151">
        <f t="shared" si="7"/>
        <v>100</v>
      </c>
    </row>
    <row r="626" spans="1:6" ht="14.25">
      <c r="A626" s="28">
        <v>2081002</v>
      </c>
      <c r="B626" s="28" t="s">
        <v>28</v>
      </c>
      <c r="C626" s="25">
        <v>222</v>
      </c>
      <c r="D626" s="150">
        <v>162</v>
      </c>
      <c r="E626" s="150">
        <v>162</v>
      </c>
      <c r="F626" s="151">
        <f t="shared" si="7"/>
        <v>100</v>
      </c>
    </row>
    <row r="627" spans="1:6" ht="14.25">
      <c r="A627" s="28">
        <v>2081003</v>
      </c>
      <c r="B627" s="28" t="s">
        <v>29</v>
      </c>
      <c r="C627" s="25"/>
      <c r="D627" s="150"/>
      <c r="E627" s="150"/>
      <c r="F627" s="151"/>
    </row>
    <row r="628" spans="1:6" ht="14.25">
      <c r="A628" s="28">
        <v>2081004</v>
      </c>
      <c r="B628" s="28" t="s">
        <v>30</v>
      </c>
      <c r="C628" s="25"/>
      <c r="D628" s="150">
        <v>3</v>
      </c>
      <c r="E628" s="150">
        <v>3</v>
      </c>
      <c r="F628" s="151"/>
    </row>
    <row r="629" spans="1:6" ht="14.25">
      <c r="A629" s="28">
        <v>2081005</v>
      </c>
      <c r="B629" s="28" t="s">
        <v>31</v>
      </c>
      <c r="C629" s="25">
        <v>94</v>
      </c>
      <c r="D629" s="150">
        <v>89</v>
      </c>
      <c r="E629" s="150">
        <v>89</v>
      </c>
      <c r="F629" s="151">
        <f t="shared" si="7"/>
        <v>100</v>
      </c>
    </row>
    <row r="630" spans="1:6" ht="14.25">
      <c r="A630" s="28">
        <v>2081099</v>
      </c>
      <c r="B630" s="28" t="s">
        <v>32</v>
      </c>
      <c r="C630" s="25"/>
      <c r="D630" s="150">
        <v>202</v>
      </c>
      <c r="E630" s="150">
        <v>202</v>
      </c>
      <c r="F630" s="151">
        <f t="shared" si="7"/>
        <v>100</v>
      </c>
    </row>
    <row r="631" spans="1:6" ht="14.25">
      <c r="A631" s="28">
        <v>20811</v>
      </c>
      <c r="B631" s="27" t="s">
        <v>33</v>
      </c>
      <c r="C631" s="26">
        <f>SUM(C632:C639)</f>
        <v>409</v>
      </c>
      <c r="D631" s="26">
        <f>SUM(D632:D639)</f>
        <v>532</v>
      </c>
      <c r="E631" s="26">
        <f>SUM(E632:E639)</f>
        <v>532</v>
      </c>
      <c r="F631" s="151">
        <f t="shared" si="7"/>
        <v>100</v>
      </c>
    </row>
    <row r="632" spans="1:6" ht="14.25">
      <c r="A632" s="28">
        <v>2081101</v>
      </c>
      <c r="B632" s="28" t="s">
        <v>1255</v>
      </c>
      <c r="C632" s="25">
        <v>72</v>
      </c>
      <c r="D632" s="150">
        <v>86</v>
      </c>
      <c r="E632" s="150">
        <v>86</v>
      </c>
      <c r="F632" s="151">
        <f t="shared" si="7"/>
        <v>100</v>
      </c>
    </row>
    <row r="633" spans="1:6" ht="14.25">
      <c r="A633" s="28">
        <v>2081102</v>
      </c>
      <c r="B633" s="28" t="s">
        <v>1256</v>
      </c>
      <c r="C633" s="25"/>
      <c r="D633" s="150"/>
      <c r="E633" s="150"/>
      <c r="F633" s="151"/>
    </row>
    <row r="634" spans="1:6" ht="14.25">
      <c r="A634" s="28">
        <v>2081103</v>
      </c>
      <c r="B634" s="28" t="s">
        <v>1257</v>
      </c>
      <c r="C634" s="25"/>
      <c r="D634" s="150"/>
      <c r="E634" s="150"/>
      <c r="F634" s="151"/>
    </row>
    <row r="635" spans="1:6" ht="14.25">
      <c r="A635" s="28">
        <v>2081104</v>
      </c>
      <c r="B635" s="28" t="s">
        <v>34</v>
      </c>
      <c r="C635" s="25">
        <v>5</v>
      </c>
      <c r="D635" s="150">
        <v>51</v>
      </c>
      <c r="E635" s="150">
        <v>51</v>
      </c>
      <c r="F635" s="151">
        <f t="shared" si="7"/>
        <v>100</v>
      </c>
    </row>
    <row r="636" spans="1:6" ht="14.25">
      <c r="A636" s="28">
        <v>2081105</v>
      </c>
      <c r="B636" s="28" t="s">
        <v>35</v>
      </c>
      <c r="C636" s="25">
        <v>21</v>
      </c>
      <c r="D636" s="150">
        <v>49</v>
      </c>
      <c r="E636" s="150">
        <v>49</v>
      </c>
      <c r="F636" s="151">
        <f t="shared" si="7"/>
        <v>100</v>
      </c>
    </row>
    <row r="637" spans="1:6" ht="14.25">
      <c r="A637" s="28">
        <v>2081106</v>
      </c>
      <c r="B637" s="28" t="s">
        <v>36</v>
      </c>
      <c r="C637" s="25"/>
      <c r="D637" s="150"/>
      <c r="E637" s="150"/>
      <c r="F637" s="151"/>
    </row>
    <row r="638" spans="1:6" ht="14.25">
      <c r="A638" s="28">
        <v>2081107</v>
      </c>
      <c r="B638" s="28" t="s">
        <v>37</v>
      </c>
      <c r="C638" s="25">
        <v>77</v>
      </c>
      <c r="D638" s="150">
        <v>142</v>
      </c>
      <c r="E638" s="150">
        <v>142</v>
      </c>
      <c r="F638" s="151">
        <f t="shared" si="7"/>
        <v>100</v>
      </c>
    </row>
    <row r="639" spans="1:6" ht="14.25">
      <c r="A639" s="28">
        <v>2081199</v>
      </c>
      <c r="B639" s="28" t="s">
        <v>38</v>
      </c>
      <c r="C639" s="25">
        <v>234</v>
      </c>
      <c r="D639" s="150">
        <v>204</v>
      </c>
      <c r="E639" s="150">
        <v>204</v>
      </c>
      <c r="F639" s="151">
        <f t="shared" si="7"/>
        <v>100</v>
      </c>
    </row>
    <row r="640" spans="1:6" ht="14.25">
      <c r="A640" s="28">
        <v>20816</v>
      </c>
      <c r="B640" s="27" t="s">
        <v>39</v>
      </c>
      <c r="C640" s="26">
        <f>SUM(C641:C644)</f>
        <v>24</v>
      </c>
      <c r="D640" s="26">
        <f>SUM(D641:D644)</f>
        <v>24</v>
      </c>
      <c r="E640" s="26">
        <f>SUM(E641:E644)</f>
        <v>24</v>
      </c>
      <c r="F640" s="151">
        <f t="shared" si="7"/>
        <v>100</v>
      </c>
    </row>
    <row r="641" spans="1:6" ht="14.25">
      <c r="A641" s="28">
        <v>2081601</v>
      </c>
      <c r="B641" s="28" t="s">
        <v>1255</v>
      </c>
      <c r="C641" s="25">
        <v>24</v>
      </c>
      <c r="D641" s="25">
        <v>24</v>
      </c>
      <c r="E641" s="25">
        <v>24</v>
      </c>
      <c r="F641" s="151">
        <f t="shared" si="7"/>
        <v>100</v>
      </c>
    </row>
    <row r="642" spans="1:6" ht="14.25">
      <c r="A642" s="28">
        <v>2081602</v>
      </c>
      <c r="B642" s="28" t="s">
        <v>1256</v>
      </c>
      <c r="C642" s="25"/>
      <c r="D642" s="25"/>
      <c r="E642" s="25"/>
      <c r="F642" s="151"/>
    </row>
    <row r="643" spans="1:6" ht="14.25">
      <c r="A643" s="28">
        <v>2081603</v>
      </c>
      <c r="B643" s="28" t="s">
        <v>1257</v>
      </c>
      <c r="C643" s="25"/>
      <c r="D643" s="25"/>
      <c r="E643" s="25"/>
      <c r="F643" s="151"/>
    </row>
    <row r="644" spans="1:6" ht="14.25">
      <c r="A644" s="28">
        <v>2081699</v>
      </c>
      <c r="B644" s="28" t="s">
        <v>40</v>
      </c>
      <c r="C644" s="25"/>
      <c r="D644" s="25"/>
      <c r="E644" s="25"/>
      <c r="F644" s="151"/>
    </row>
    <row r="645" spans="1:6" ht="14.25">
      <c r="A645" s="28">
        <v>20819</v>
      </c>
      <c r="B645" s="27" t="s">
        <v>41</v>
      </c>
      <c r="C645" s="26">
        <f>SUM(C646:C647)</f>
        <v>28</v>
      </c>
      <c r="D645" s="26">
        <f>SUM(D646:D647)</f>
        <v>948</v>
      </c>
      <c r="E645" s="26">
        <f>SUM(E646:E647)</f>
        <v>948</v>
      </c>
      <c r="F645" s="151">
        <f t="shared" si="7"/>
        <v>100</v>
      </c>
    </row>
    <row r="646" spans="1:6" ht="14.25">
      <c r="A646" s="28">
        <v>2081901</v>
      </c>
      <c r="B646" s="28" t="s">
        <v>42</v>
      </c>
      <c r="C646" s="25">
        <v>28</v>
      </c>
      <c r="D646" s="25">
        <v>125</v>
      </c>
      <c r="E646" s="25">
        <v>125</v>
      </c>
      <c r="F646" s="151">
        <f t="shared" si="7"/>
        <v>100</v>
      </c>
    </row>
    <row r="647" spans="1:6" ht="14.25">
      <c r="A647" s="28">
        <v>2081902</v>
      </c>
      <c r="B647" s="28" t="s">
        <v>43</v>
      </c>
      <c r="C647" s="25"/>
      <c r="D647" s="25">
        <v>823</v>
      </c>
      <c r="E647" s="25">
        <v>823</v>
      </c>
      <c r="F647" s="151">
        <f t="shared" si="7"/>
        <v>100</v>
      </c>
    </row>
    <row r="648" spans="1:6" ht="14.25">
      <c r="A648" s="28">
        <v>20820</v>
      </c>
      <c r="B648" s="27" t="s">
        <v>44</v>
      </c>
      <c r="C648" s="26">
        <f>SUM(C649:C650)</f>
        <v>0</v>
      </c>
      <c r="D648" s="26">
        <f>SUM(D649:D650)</f>
        <v>41</v>
      </c>
      <c r="E648" s="26">
        <f>SUM(E649:E650)</f>
        <v>41</v>
      </c>
      <c r="F648" s="151">
        <f t="shared" si="7"/>
        <v>100</v>
      </c>
    </row>
    <row r="649" spans="1:6" ht="14.25">
      <c r="A649" s="28">
        <v>2082001</v>
      </c>
      <c r="B649" s="28" t="s">
        <v>45</v>
      </c>
      <c r="C649" s="25"/>
      <c r="D649" s="25">
        <v>41</v>
      </c>
      <c r="E649" s="25">
        <v>41</v>
      </c>
      <c r="F649" s="151">
        <f t="shared" si="7"/>
        <v>100</v>
      </c>
    </row>
    <row r="650" spans="1:6" ht="14.25">
      <c r="A650" s="28">
        <v>2082002</v>
      </c>
      <c r="B650" s="28" t="s">
        <v>46</v>
      </c>
      <c r="C650" s="25"/>
      <c r="D650" s="25"/>
      <c r="E650" s="25"/>
      <c r="F650" s="151"/>
    </row>
    <row r="651" spans="1:6" ht="14.25">
      <c r="A651" s="28">
        <v>20821</v>
      </c>
      <c r="B651" s="27" t="s">
        <v>47</v>
      </c>
      <c r="C651" s="26">
        <f>SUM(C652:C653)</f>
        <v>110</v>
      </c>
      <c r="D651" s="26">
        <f>SUM(D652:D653)</f>
        <v>228</v>
      </c>
      <c r="E651" s="26">
        <f>SUM(E652:E653)</f>
        <v>228</v>
      </c>
      <c r="F651" s="151">
        <f t="shared" si="7"/>
        <v>100</v>
      </c>
    </row>
    <row r="652" spans="1:6" ht="14.25">
      <c r="A652" s="28">
        <v>2082101</v>
      </c>
      <c r="B652" s="28" t="s">
        <v>71</v>
      </c>
      <c r="C652" s="25">
        <v>60</v>
      </c>
      <c r="D652" s="25">
        <v>177</v>
      </c>
      <c r="E652" s="25">
        <v>177</v>
      </c>
      <c r="F652" s="151">
        <f t="shared" si="7"/>
        <v>100</v>
      </c>
    </row>
    <row r="653" spans="1:6" ht="14.25">
      <c r="A653" s="28">
        <v>2082102</v>
      </c>
      <c r="B653" s="28" t="s">
        <v>72</v>
      </c>
      <c r="C653" s="25">
        <v>50</v>
      </c>
      <c r="D653" s="25">
        <v>51</v>
      </c>
      <c r="E653" s="25">
        <v>51</v>
      </c>
      <c r="F653" s="151">
        <f t="shared" si="7"/>
        <v>100</v>
      </c>
    </row>
    <row r="654" spans="1:6" ht="14.25">
      <c r="A654" s="28">
        <v>20824</v>
      </c>
      <c r="B654" s="27" t="s">
        <v>73</v>
      </c>
      <c r="C654" s="26">
        <f>SUM(C655:C656)</f>
        <v>0</v>
      </c>
      <c r="D654" s="26">
        <f>SUM(D655:D656)</f>
        <v>0</v>
      </c>
      <c r="E654" s="26">
        <f>SUM(E655:E656)</f>
        <v>0</v>
      </c>
      <c r="F654" s="151"/>
    </row>
    <row r="655" spans="1:6" ht="14.25">
      <c r="A655" s="28">
        <v>2082401</v>
      </c>
      <c r="B655" s="28" t="s">
        <v>297</v>
      </c>
      <c r="C655" s="25"/>
      <c r="D655" s="25"/>
      <c r="E655" s="25"/>
      <c r="F655" s="151"/>
    </row>
    <row r="656" spans="1:6" ht="14.25">
      <c r="A656" s="28">
        <v>2082402</v>
      </c>
      <c r="B656" s="28" t="s">
        <v>74</v>
      </c>
      <c r="C656" s="25"/>
      <c r="D656" s="25"/>
      <c r="E656" s="25"/>
      <c r="F656" s="151"/>
    </row>
    <row r="657" spans="1:6" ht="14.25">
      <c r="A657" s="28">
        <v>20825</v>
      </c>
      <c r="B657" s="27" t="s">
        <v>75</v>
      </c>
      <c r="C657" s="26">
        <f>SUM(C658:C659)</f>
        <v>0</v>
      </c>
      <c r="D657" s="26">
        <f>SUM(D658:D659)</f>
        <v>59</v>
      </c>
      <c r="E657" s="26">
        <f>SUM(E658:E659)</f>
        <v>59</v>
      </c>
      <c r="F657" s="151">
        <f t="shared" si="7"/>
        <v>100</v>
      </c>
    </row>
    <row r="658" spans="1:6" ht="14.25">
      <c r="A658" s="28">
        <v>2082501</v>
      </c>
      <c r="B658" s="28" t="s">
        <v>76</v>
      </c>
      <c r="C658" s="25"/>
      <c r="D658" s="25"/>
      <c r="E658" s="25"/>
      <c r="F658" s="151"/>
    </row>
    <row r="659" spans="1:6" ht="14.25">
      <c r="A659" s="28">
        <v>2082502</v>
      </c>
      <c r="B659" s="28" t="s">
        <v>77</v>
      </c>
      <c r="C659" s="25"/>
      <c r="D659" s="25">
        <v>59</v>
      </c>
      <c r="E659" s="25">
        <v>59</v>
      </c>
      <c r="F659" s="151">
        <f t="shared" si="7"/>
        <v>100</v>
      </c>
    </row>
    <row r="660" spans="1:6" ht="14.25">
      <c r="A660" s="28">
        <v>20826</v>
      </c>
      <c r="B660" s="27" t="s">
        <v>839</v>
      </c>
      <c r="C660" s="26">
        <f>SUM(C661:C663)</f>
        <v>656</v>
      </c>
      <c r="D660" s="26">
        <f>SUM(D661:D663)</f>
        <v>810</v>
      </c>
      <c r="E660" s="26">
        <f>SUM(E661:E663)</f>
        <v>760</v>
      </c>
      <c r="F660" s="151">
        <f t="shared" si="7"/>
        <v>93.82716049382715</v>
      </c>
    </row>
    <row r="661" spans="1:6" ht="14.25">
      <c r="A661" s="28">
        <v>2082601</v>
      </c>
      <c r="B661" s="28" t="s">
        <v>78</v>
      </c>
      <c r="C661" s="25">
        <v>228</v>
      </c>
      <c r="D661" s="150"/>
      <c r="E661" s="150"/>
      <c r="F661" s="151" t="e">
        <f t="shared" si="7"/>
        <v>#DIV/0!</v>
      </c>
    </row>
    <row r="662" spans="1:6" ht="14.25">
      <c r="A662" s="28">
        <v>2082602</v>
      </c>
      <c r="B662" s="28" t="s">
        <v>79</v>
      </c>
      <c r="C662" s="25">
        <v>18</v>
      </c>
      <c r="D662" s="150">
        <v>788</v>
      </c>
      <c r="E662" s="150">
        <v>738</v>
      </c>
      <c r="F662" s="151">
        <f t="shared" si="7"/>
        <v>93.65482233502537</v>
      </c>
    </row>
    <row r="663" spans="1:6" ht="14.25">
      <c r="A663" s="28">
        <v>2082699</v>
      </c>
      <c r="B663" s="28" t="s">
        <v>80</v>
      </c>
      <c r="C663" s="25">
        <v>410</v>
      </c>
      <c r="D663" s="150">
        <v>22</v>
      </c>
      <c r="E663" s="150">
        <v>22</v>
      </c>
      <c r="F663" s="151">
        <f t="shared" si="7"/>
        <v>100</v>
      </c>
    </row>
    <row r="664" spans="1:6" ht="14.25">
      <c r="A664" s="28">
        <v>20827</v>
      </c>
      <c r="B664" s="27" t="s">
        <v>841</v>
      </c>
      <c r="C664" s="26">
        <f>SUM(C665:C668)</f>
        <v>110</v>
      </c>
      <c r="D664" s="26">
        <f>SUM(D665:D668)</f>
        <v>0</v>
      </c>
      <c r="E664" s="26">
        <f>SUM(E665:E668)</f>
        <v>0</v>
      </c>
      <c r="F664" s="151" t="e">
        <f t="shared" si="7"/>
        <v>#DIV/0!</v>
      </c>
    </row>
    <row r="665" spans="1:6" ht="14.25">
      <c r="A665" s="28">
        <v>2082701</v>
      </c>
      <c r="B665" s="28" t="s">
        <v>81</v>
      </c>
      <c r="C665" s="25"/>
      <c r="D665" s="150"/>
      <c r="E665" s="150"/>
      <c r="F665" s="151"/>
    </row>
    <row r="666" spans="1:6" ht="14.25">
      <c r="A666" s="28">
        <v>2082702</v>
      </c>
      <c r="B666" s="28" t="s">
        <v>82</v>
      </c>
      <c r="C666" s="25">
        <v>60</v>
      </c>
      <c r="D666" s="150"/>
      <c r="E666" s="150"/>
      <c r="F666" s="151"/>
    </row>
    <row r="667" spans="1:6" ht="14.25">
      <c r="A667" s="28">
        <v>2082703</v>
      </c>
      <c r="B667" s="28" t="s">
        <v>83</v>
      </c>
      <c r="C667" s="25">
        <v>20</v>
      </c>
      <c r="D667" s="150"/>
      <c r="E667" s="150"/>
      <c r="F667" s="151"/>
    </row>
    <row r="668" spans="1:6" ht="14.25">
      <c r="A668" s="28">
        <v>2082799</v>
      </c>
      <c r="B668" s="28" t="s">
        <v>84</v>
      </c>
      <c r="C668" s="25">
        <v>30</v>
      </c>
      <c r="D668" s="150"/>
      <c r="E668" s="150"/>
      <c r="F668" s="151"/>
    </row>
    <row r="669" spans="1:6" ht="14.25">
      <c r="A669" s="28" t="s">
        <v>298</v>
      </c>
      <c r="B669" s="20" t="s">
        <v>299</v>
      </c>
      <c r="C669" s="26">
        <f>SUM(C670:C676)</f>
        <v>92</v>
      </c>
      <c r="D669" s="26">
        <f>SUM(D670:D676)</f>
        <v>127</v>
      </c>
      <c r="E669" s="26">
        <f>SUM(E670:E676)</f>
        <v>127</v>
      </c>
      <c r="F669" s="151">
        <f t="shared" si="7"/>
        <v>100</v>
      </c>
    </row>
    <row r="670" spans="1:6" ht="14.25">
      <c r="A670" s="28" t="s">
        <v>300</v>
      </c>
      <c r="B670" s="209" t="s">
        <v>268</v>
      </c>
      <c r="C670" s="25"/>
      <c r="D670" s="150">
        <v>21</v>
      </c>
      <c r="E670" s="150">
        <v>21</v>
      </c>
      <c r="F670" s="151">
        <f t="shared" si="7"/>
        <v>100</v>
      </c>
    </row>
    <row r="671" spans="1:6" ht="14.25">
      <c r="A671" s="28" t="s">
        <v>301</v>
      </c>
      <c r="B671" s="209" t="s">
        <v>270</v>
      </c>
      <c r="C671" s="25"/>
      <c r="D671" s="150"/>
      <c r="E671" s="150"/>
      <c r="F671" s="151"/>
    </row>
    <row r="672" spans="1:6" ht="14.25">
      <c r="A672" s="28" t="s">
        <v>302</v>
      </c>
      <c r="B672" s="209" t="s">
        <v>272</v>
      </c>
      <c r="C672" s="25"/>
      <c r="D672" s="150"/>
      <c r="E672" s="150"/>
      <c r="F672" s="151"/>
    </row>
    <row r="673" spans="1:6" ht="14.25">
      <c r="A673" s="28" t="s">
        <v>303</v>
      </c>
      <c r="B673" s="209" t="s">
        <v>304</v>
      </c>
      <c r="C673" s="25">
        <v>42</v>
      </c>
      <c r="D673" s="150">
        <v>38</v>
      </c>
      <c r="E673" s="150">
        <v>38</v>
      </c>
      <c r="F673" s="151">
        <f>E673/D673*100</f>
        <v>100</v>
      </c>
    </row>
    <row r="674" spans="1:6" ht="14.25">
      <c r="A674" s="28" t="s">
        <v>305</v>
      </c>
      <c r="B674" s="209" t="s">
        <v>306</v>
      </c>
      <c r="C674" s="25"/>
      <c r="D674" s="150"/>
      <c r="E674" s="150"/>
      <c r="F674" s="151"/>
    </row>
    <row r="675" spans="1:6" ht="14.25">
      <c r="A675" s="28" t="s">
        <v>307</v>
      </c>
      <c r="B675" s="209" t="s">
        <v>308</v>
      </c>
      <c r="C675" s="25"/>
      <c r="D675" s="150"/>
      <c r="E675" s="150"/>
      <c r="F675" s="151"/>
    </row>
    <row r="676" spans="1:6" ht="14.25">
      <c r="A676" s="28" t="s">
        <v>309</v>
      </c>
      <c r="B676" s="209" t="s">
        <v>310</v>
      </c>
      <c r="C676" s="25">
        <v>50</v>
      </c>
      <c r="D676" s="150">
        <v>68</v>
      </c>
      <c r="E676" s="150">
        <v>68</v>
      </c>
      <c r="F676" s="151">
        <f>E676/D676*100</f>
        <v>100</v>
      </c>
    </row>
    <row r="677" spans="1:6" ht="14.25">
      <c r="A677" s="28">
        <v>20899</v>
      </c>
      <c r="B677" s="27" t="s">
        <v>714</v>
      </c>
      <c r="C677" s="26">
        <f>SUM(C678:C678)</f>
        <v>1557</v>
      </c>
      <c r="D677" s="26">
        <f>SUM(D678:D678)</f>
        <v>2977</v>
      </c>
      <c r="E677" s="26">
        <f>SUM(E678:E678)</f>
        <v>2977</v>
      </c>
      <c r="F677" s="151">
        <f aca="true" t="shared" si="8" ref="F677:F729">E677/D677*100</f>
        <v>100</v>
      </c>
    </row>
    <row r="678" spans="1:6" ht="14.25">
      <c r="A678" s="28">
        <v>2089901</v>
      </c>
      <c r="B678" s="28" t="s">
        <v>715</v>
      </c>
      <c r="C678" s="25">
        <v>1557</v>
      </c>
      <c r="D678" s="25">
        <v>2977</v>
      </c>
      <c r="E678" s="25">
        <v>2977</v>
      </c>
      <c r="F678" s="151">
        <f t="shared" si="8"/>
        <v>100</v>
      </c>
    </row>
    <row r="679" spans="1:6" ht="14.25">
      <c r="A679" s="28">
        <v>210</v>
      </c>
      <c r="B679" s="27" t="s">
        <v>48</v>
      </c>
      <c r="C679" s="26">
        <f>SUM(C680,C685,C698,C702,C714,C717,C721,C726,C730,C734,C737,C746,C748)</f>
        <v>3261</v>
      </c>
      <c r="D679" s="26">
        <f>SUM(D680,D685,D698,D702,D714,D717,D721,D726,D730,D734,D737,D746,D748)</f>
        <v>5825</v>
      </c>
      <c r="E679" s="26">
        <f>SUM(E680,E685,E698,E702,E714,E717,E721,E726,E730,E734,E737,E746,E748)</f>
        <v>5825</v>
      </c>
      <c r="F679" s="151">
        <f t="shared" si="8"/>
        <v>100</v>
      </c>
    </row>
    <row r="680" spans="1:6" ht="14.25">
      <c r="A680" s="28">
        <v>21001</v>
      </c>
      <c r="B680" s="27" t="s">
        <v>49</v>
      </c>
      <c r="C680" s="26">
        <f>SUM(C681:C684)</f>
        <v>145</v>
      </c>
      <c r="D680" s="26">
        <f>SUM(D681:D684)</f>
        <v>406</v>
      </c>
      <c r="E680" s="26">
        <f>SUM(E681:E684)</f>
        <v>406</v>
      </c>
      <c r="F680" s="151">
        <f t="shared" si="8"/>
        <v>100</v>
      </c>
    </row>
    <row r="681" spans="1:6" ht="14.25">
      <c r="A681" s="28">
        <v>2100101</v>
      </c>
      <c r="B681" s="28" t="s">
        <v>1255</v>
      </c>
      <c r="C681" s="25">
        <v>111</v>
      </c>
      <c r="D681" s="150">
        <v>193</v>
      </c>
      <c r="E681" s="150">
        <v>193</v>
      </c>
      <c r="F681" s="151">
        <f t="shared" si="8"/>
        <v>100</v>
      </c>
    </row>
    <row r="682" spans="1:6" ht="14.25">
      <c r="A682" s="28">
        <v>2100102</v>
      </c>
      <c r="B682" s="28" t="s">
        <v>1256</v>
      </c>
      <c r="C682" s="25">
        <v>5</v>
      </c>
      <c r="D682" s="150">
        <v>5</v>
      </c>
      <c r="E682" s="150">
        <v>5</v>
      </c>
      <c r="F682" s="151">
        <f t="shared" si="8"/>
        <v>100</v>
      </c>
    </row>
    <row r="683" spans="1:6" ht="14.25">
      <c r="A683" s="28">
        <v>2100103</v>
      </c>
      <c r="B683" s="28" t="s">
        <v>1257</v>
      </c>
      <c r="C683" s="25"/>
      <c r="D683" s="150"/>
      <c r="E683" s="150"/>
      <c r="F683" s="151"/>
    </row>
    <row r="684" spans="1:6" ht="14.25">
      <c r="A684" s="28">
        <v>2100199</v>
      </c>
      <c r="B684" s="28" t="s">
        <v>85</v>
      </c>
      <c r="C684" s="25">
        <v>29</v>
      </c>
      <c r="D684" s="150">
        <v>208</v>
      </c>
      <c r="E684" s="150">
        <v>208</v>
      </c>
      <c r="F684" s="151">
        <f t="shared" si="8"/>
        <v>100</v>
      </c>
    </row>
    <row r="685" spans="1:6" ht="14.25">
      <c r="A685" s="28">
        <v>21002</v>
      </c>
      <c r="B685" s="27" t="s">
        <v>86</v>
      </c>
      <c r="C685" s="26">
        <f>SUM(C686:C697)</f>
        <v>973</v>
      </c>
      <c r="D685" s="26">
        <f>SUM(D686:D697)</f>
        <v>817</v>
      </c>
      <c r="E685" s="26">
        <f>SUM(E686:E697)</f>
        <v>817</v>
      </c>
      <c r="F685" s="151">
        <f t="shared" si="8"/>
        <v>100</v>
      </c>
    </row>
    <row r="686" spans="1:6" ht="14.25">
      <c r="A686" s="28">
        <v>2100201</v>
      </c>
      <c r="B686" s="28" t="s">
        <v>87</v>
      </c>
      <c r="C686" s="25">
        <v>973</v>
      </c>
      <c r="D686" s="25">
        <v>812</v>
      </c>
      <c r="E686" s="25">
        <v>812</v>
      </c>
      <c r="F686" s="151">
        <f t="shared" si="8"/>
        <v>100</v>
      </c>
    </row>
    <row r="687" spans="1:6" ht="14.25">
      <c r="A687" s="28">
        <v>2100202</v>
      </c>
      <c r="B687" s="28" t="s">
        <v>88</v>
      </c>
      <c r="C687" s="25"/>
      <c r="D687" s="25"/>
      <c r="E687" s="25"/>
      <c r="F687" s="151"/>
    </row>
    <row r="688" spans="1:6" ht="14.25">
      <c r="A688" s="28">
        <v>2100203</v>
      </c>
      <c r="B688" s="28" t="s">
        <v>89</v>
      </c>
      <c r="C688" s="25"/>
      <c r="D688" s="25"/>
      <c r="E688" s="25"/>
      <c r="F688" s="151"/>
    </row>
    <row r="689" spans="1:6" ht="14.25">
      <c r="A689" s="28">
        <v>2100204</v>
      </c>
      <c r="B689" s="28" t="s">
        <v>90</v>
      </c>
      <c r="C689" s="25"/>
      <c r="D689" s="25"/>
      <c r="E689" s="25"/>
      <c r="F689" s="151"/>
    </row>
    <row r="690" spans="1:6" ht="14.25">
      <c r="A690" s="28">
        <v>2100205</v>
      </c>
      <c r="B690" s="28" t="s">
        <v>91</v>
      </c>
      <c r="C690" s="25"/>
      <c r="D690" s="25"/>
      <c r="E690" s="25"/>
      <c r="F690" s="151"/>
    </row>
    <row r="691" spans="1:6" ht="14.25">
      <c r="A691" s="28">
        <v>2100206</v>
      </c>
      <c r="B691" s="28" t="s">
        <v>92</v>
      </c>
      <c r="C691" s="25"/>
      <c r="D691" s="25"/>
      <c r="E691" s="25"/>
      <c r="F691" s="151"/>
    </row>
    <row r="692" spans="1:6" ht="14.25">
      <c r="A692" s="28">
        <v>2100207</v>
      </c>
      <c r="B692" s="28" t="s">
        <v>93</v>
      </c>
      <c r="C692" s="25"/>
      <c r="D692" s="25"/>
      <c r="E692" s="25"/>
      <c r="F692" s="151"/>
    </row>
    <row r="693" spans="1:6" ht="14.25">
      <c r="A693" s="28">
        <v>2100208</v>
      </c>
      <c r="B693" s="28" t="s">
        <v>94</v>
      </c>
      <c r="C693" s="25"/>
      <c r="D693" s="25"/>
      <c r="E693" s="25"/>
      <c r="F693" s="151"/>
    </row>
    <row r="694" spans="1:6" ht="14.25">
      <c r="A694" s="28">
        <v>2100209</v>
      </c>
      <c r="B694" s="28" t="s">
        <v>95</v>
      </c>
      <c r="C694" s="25"/>
      <c r="D694" s="25"/>
      <c r="E694" s="25"/>
      <c r="F694" s="151"/>
    </row>
    <row r="695" spans="1:6" ht="14.25">
      <c r="A695" s="28">
        <v>2100210</v>
      </c>
      <c r="B695" s="28" t="s">
        <v>96</v>
      </c>
      <c r="C695" s="25"/>
      <c r="D695" s="25"/>
      <c r="E695" s="25"/>
      <c r="F695" s="151"/>
    </row>
    <row r="696" spans="1:6" ht="14.25">
      <c r="A696" s="28">
        <v>2100211</v>
      </c>
      <c r="B696" s="28" t="s">
        <v>97</v>
      </c>
      <c r="C696" s="25"/>
      <c r="D696" s="25"/>
      <c r="E696" s="25"/>
      <c r="F696" s="151"/>
    </row>
    <row r="697" spans="1:6" ht="14.25">
      <c r="A697" s="28">
        <v>2100299</v>
      </c>
      <c r="B697" s="28" t="s">
        <v>98</v>
      </c>
      <c r="C697" s="25"/>
      <c r="D697" s="25">
        <v>5</v>
      </c>
      <c r="E697" s="25">
        <v>5</v>
      </c>
      <c r="F697" s="151">
        <f t="shared" si="8"/>
        <v>100</v>
      </c>
    </row>
    <row r="698" spans="1:6" ht="14.25">
      <c r="A698" s="28">
        <v>21003</v>
      </c>
      <c r="B698" s="27" t="s">
        <v>99</v>
      </c>
      <c r="C698" s="26">
        <f>SUM(C699:C701)</f>
        <v>470</v>
      </c>
      <c r="D698" s="26">
        <f>SUM(D699:D701)</f>
        <v>538</v>
      </c>
      <c r="E698" s="26">
        <f>SUM(E699:E701)</f>
        <v>538</v>
      </c>
      <c r="F698" s="151">
        <f t="shared" si="8"/>
        <v>100</v>
      </c>
    </row>
    <row r="699" spans="1:6" ht="14.25">
      <c r="A699" s="28">
        <v>2100301</v>
      </c>
      <c r="B699" s="28" t="s">
        <v>100</v>
      </c>
      <c r="C699" s="25"/>
      <c r="D699" s="25"/>
      <c r="E699" s="25"/>
      <c r="F699" s="151"/>
    </row>
    <row r="700" spans="1:6" ht="14.25">
      <c r="A700" s="28">
        <v>2100302</v>
      </c>
      <c r="B700" s="28" t="s">
        <v>101</v>
      </c>
      <c r="C700" s="25">
        <v>321</v>
      </c>
      <c r="D700" s="150">
        <v>316</v>
      </c>
      <c r="E700" s="150">
        <v>316</v>
      </c>
      <c r="F700" s="151">
        <f t="shared" si="8"/>
        <v>100</v>
      </c>
    </row>
    <row r="701" spans="1:6" ht="14.25">
      <c r="A701" s="28">
        <v>2100399</v>
      </c>
      <c r="B701" s="28" t="s">
        <v>102</v>
      </c>
      <c r="C701" s="25">
        <v>149</v>
      </c>
      <c r="D701" s="150">
        <v>222</v>
      </c>
      <c r="E701" s="150">
        <v>222</v>
      </c>
      <c r="F701" s="151">
        <f t="shared" si="8"/>
        <v>100</v>
      </c>
    </row>
    <row r="702" spans="1:6" ht="14.25">
      <c r="A702" s="28">
        <v>21004</v>
      </c>
      <c r="B702" s="27" t="s">
        <v>103</v>
      </c>
      <c r="C702" s="26">
        <f>SUM(C703:C713)</f>
        <v>367</v>
      </c>
      <c r="D702" s="26">
        <f>SUM(D703:D713)</f>
        <v>874</v>
      </c>
      <c r="E702" s="26">
        <f>SUM(E703:E713)</f>
        <v>874</v>
      </c>
      <c r="F702" s="151">
        <f t="shared" si="8"/>
        <v>100</v>
      </c>
    </row>
    <row r="703" spans="1:6" ht="14.25">
      <c r="A703" s="28">
        <v>2100401</v>
      </c>
      <c r="B703" s="28" t="s">
        <v>104</v>
      </c>
      <c r="C703" s="25">
        <v>162</v>
      </c>
      <c r="D703" s="150">
        <v>197</v>
      </c>
      <c r="E703" s="150">
        <v>197</v>
      </c>
      <c r="F703" s="151">
        <f t="shared" si="8"/>
        <v>100</v>
      </c>
    </row>
    <row r="704" spans="1:6" ht="14.25">
      <c r="A704" s="28">
        <v>2100402</v>
      </c>
      <c r="B704" s="28" t="s">
        <v>105</v>
      </c>
      <c r="C704" s="25">
        <v>49</v>
      </c>
      <c r="D704" s="150">
        <v>50</v>
      </c>
      <c r="E704" s="150">
        <v>50</v>
      </c>
      <c r="F704" s="151">
        <f t="shared" si="8"/>
        <v>100</v>
      </c>
    </row>
    <row r="705" spans="1:6" ht="14.25">
      <c r="A705" s="28">
        <v>2100403</v>
      </c>
      <c r="B705" s="28" t="s">
        <v>106</v>
      </c>
      <c r="C705" s="25">
        <v>109</v>
      </c>
      <c r="D705" s="150">
        <v>104</v>
      </c>
      <c r="E705" s="150">
        <v>104</v>
      </c>
      <c r="F705" s="151">
        <f t="shared" si="8"/>
        <v>100</v>
      </c>
    </row>
    <row r="706" spans="1:6" ht="14.25">
      <c r="A706" s="28">
        <v>2100404</v>
      </c>
      <c r="B706" s="28" t="s">
        <v>107</v>
      </c>
      <c r="C706" s="25"/>
      <c r="D706" s="150"/>
      <c r="E706" s="150"/>
      <c r="F706" s="151"/>
    </row>
    <row r="707" spans="1:6" ht="14.25">
      <c r="A707" s="28">
        <v>2100405</v>
      </c>
      <c r="B707" s="28" t="s">
        <v>108</v>
      </c>
      <c r="C707" s="25"/>
      <c r="D707" s="150"/>
      <c r="E707" s="150"/>
      <c r="F707" s="151"/>
    </row>
    <row r="708" spans="1:6" ht="14.25">
      <c r="A708" s="28">
        <v>2100406</v>
      </c>
      <c r="B708" s="28" t="s">
        <v>109</v>
      </c>
      <c r="C708" s="25"/>
      <c r="D708" s="150"/>
      <c r="E708" s="150"/>
      <c r="F708" s="151"/>
    </row>
    <row r="709" spans="1:6" ht="14.25">
      <c r="A709" s="28">
        <v>2100407</v>
      </c>
      <c r="B709" s="28" t="s">
        <v>110</v>
      </c>
      <c r="C709" s="25"/>
      <c r="D709" s="150"/>
      <c r="E709" s="150"/>
      <c r="F709" s="151"/>
    </row>
    <row r="710" spans="1:6" ht="14.25">
      <c r="A710" s="28">
        <v>2100408</v>
      </c>
      <c r="B710" s="28" t="s">
        <v>111</v>
      </c>
      <c r="C710" s="25">
        <v>25</v>
      </c>
      <c r="D710" s="150">
        <v>371</v>
      </c>
      <c r="E710" s="150">
        <v>371</v>
      </c>
      <c r="F710" s="151">
        <f t="shared" si="8"/>
        <v>100</v>
      </c>
    </row>
    <row r="711" spans="1:6" ht="14.25">
      <c r="A711" s="28">
        <v>2100409</v>
      </c>
      <c r="B711" s="28" t="s">
        <v>112</v>
      </c>
      <c r="C711" s="25">
        <v>18</v>
      </c>
      <c r="D711" s="150">
        <v>125</v>
      </c>
      <c r="E711" s="150">
        <v>125</v>
      </c>
      <c r="F711" s="151">
        <f t="shared" si="8"/>
        <v>100</v>
      </c>
    </row>
    <row r="712" spans="1:6" ht="14.25">
      <c r="A712" s="28">
        <v>2100410</v>
      </c>
      <c r="B712" s="28" t="s">
        <v>113</v>
      </c>
      <c r="C712" s="25"/>
      <c r="D712" s="150"/>
      <c r="E712" s="150"/>
      <c r="F712" s="151"/>
    </row>
    <row r="713" spans="1:6" ht="14.25">
      <c r="A713" s="28">
        <v>2100499</v>
      </c>
      <c r="B713" s="28" t="s">
        <v>114</v>
      </c>
      <c r="C713" s="25">
        <v>4</v>
      </c>
      <c r="D713" s="150">
        <v>27</v>
      </c>
      <c r="E713" s="150">
        <v>27</v>
      </c>
      <c r="F713" s="151">
        <f t="shared" si="8"/>
        <v>100</v>
      </c>
    </row>
    <row r="714" spans="1:6" ht="14.25">
      <c r="A714" s="28">
        <v>21006</v>
      </c>
      <c r="B714" s="27" t="s">
        <v>115</v>
      </c>
      <c r="C714" s="26">
        <f>SUM(C715:C716)</f>
        <v>0</v>
      </c>
      <c r="D714" s="26">
        <f>SUM(D715:D716)</f>
        <v>15</v>
      </c>
      <c r="E714" s="26">
        <f>SUM(E715:E716)</f>
        <v>15</v>
      </c>
      <c r="F714" s="151">
        <f t="shared" si="8"/>
        <v>100</v>
      </c>
    </row>
    <row r="715" spans="1:6" ht="14.25">
      <c r="A715" s="28">
        <v>2100601</v>
      </c>
      <c r="B715" s="28" t="s">
        <v>116</v>
      </c>
      <c r="C715" s="25"/>
      <c r="D715" s="25">
        <v>15</v>
      </c>
      <c r="E715" s="25">
        <v>15</v>
      </c>
      <c r="F715" s="151">
        <f t="shared" si="8"/>
        <v>100</v>
      </c>
    </row>
    <row r="716" spans="1:6" ht="14.25">
      <c r="A716" s="28">
        <v>2100699</v>
      </c>
      <c r="B716" s="28" t="s">
        <v>117</v>
      </c>
      <c r="C716" s="25"/>
      <c r="D716" s="25"/>
      <c r="E716" s="25"/>
      <c r="F716" s="151"/>
    </row>
    <row r="717" spans="1:6" ht="14.25">
      <c r="A717" s="28">
        <v>21007</v>
      </c>
      <c r="B717" s="27" t="s">
        <v>118</v>
      </c>
      <c r="C717" s="26">
        <f>SUM(C718:C720)</f>
        <v>57</v>
      </c>
      <c r="D717" s="26">
        <f>SUM(D718:D720)</f>
        <v>119</v>
      </c>
      <c r="E717" s="26">
        <f>SUM(E718:E720)</f>
        <v>119</v>
      </c>
      <c r="F717" s="151">
        <f t="shared" si="8"/>
        <v>100</v>
      </c>
    </row>
    <row r="718" spans="1:6" ht="14.25">
      <c r="A718" s="28">
        <v>2100716</v>
      </c>
      <c r="B718" s="28" t="s">
        <v>119</v>
      </c>
      <c r="C718" s="25">
        <v>2</v>
      </c>
      <c r="D718" s="150">
        <v>1</v>
      </c>
      <c r="E718" s="150">
        <v>1</v>
      </c>
      <c r="F718" s="151">
        <f t="shared" si="8"/>
        <v>100</v>
      </c>
    </row>
    <row r="719" spans="1:6" ht="14.25">
      <c r="A719" s="28">
        <v>2100717</v>
      </c>
      <c r="B719" s="28" t="s">
        <v>120</v>
      </c>
      <c r="C719" s="25">
        <v>20</v>
      </c>
      <c r="D719" s="150">
        <v>21</v>
      </c>
      <c r="E719" s="150">
        <v>21</v>
      </c>
      <c r="F719" s="151">
        <f t="shared" si="8"/>
        <v>100</v>
      </c>
    </row>
    <row r="720" spans="1:6" ht="14.25">
      <c r="A720" s="28">
        <v>2100799</v>
      </c>
      <c r="B720" s="28" t="s">
        <v>121</v>
      </c>
      <c r="C720" s="25">
        <v>35</v>
      </c>
      <c r="D720" s="150">
        <v>97</v>
      </c>
      <c r="E720" s="150">
        <v>97</v>
      </c>
      <c r="F720" s="151">
        <f t="shared" si="8"/>
        <v>100</v>
      </c>
    </row>
    <row r="721" spans="1:6" ht="14.25">
      <c r="A721" s="28">
        <v>21011</v>
      </c>
      <c r="B721" s="27" t="s">
        <v>122</v>
      </c>
      <c r="C721" s="26">
        <f>SUM(C722:C725)</f>
        <v>885</v>
      </c>
      <c r="D721" s="26">
        <f>SUM(D722:D725)</f>
        <v>806</v>
      </c>
      <c r="E721" s="26">
        <f>SUM(E722:E725)</f>
        <v>806</v>
      </c>
      <c r="F721" s="151">
        <f t="shared" si="8"/>
        <v>100</v>
      </c>
    </row>
    <row r="722" spans="1:6" ht="14.25">
      <c r="A722" s="28">
        <v>2101101</v>
      </c>
      <c r="B722" s="28" t="s">
        <v>123</v>
      </c>
      <c r="C722" s="25">
        <v>394</v>
      </c>
      <c r="D722" s="150">
        <v>359</v>
      </c>
      <c r="E722" s="150">
        <v>359</v>
      </c>
      <c r="F722" s="151">
        <f t="shared" si="8"/>
        <v>100</v>
      </c>
    </row>
    <row r="723" spans="1:6" ht="14.25">
      <c r="A723" s="28">
        <v>2101102</v>
      </c>
      <c r="B723" s="28" t="s">
        <v>124</v>
      </c>
      <c r="C723" s="25">
        <v>491</v>
      </c>
      <c r="D723" s="150">
        <v>447</v>
      </c>
      <c r="E723" s="150">
        <v>447</v>
      </c>
      <c r="F723" s="151">
        <f t="shared" si="8"/>
        <v>100</v>
      </c>
    </row>
    <row r="724" spans="1:6" ht="14.25">
      <c r="A724" s="28">
        <v>2101103</v>
      </c>
      <c r="B724" s="28" t="s">
        <v>125</v>
      </c>
      <c r="C724" s="25"/>
      <c r="D724" s="25"/>
      <c r="E724" s="25"/>
      <c r="F724" s="151"/>
    </row>
    <row r="725" spans="1:6" ht="14.25">
      <c r="A725" s="28">
        <v>2101199</v>
      </c>
      <c r="B725" s="28" t="s">
        <v>126</v>
      </c>
      <c r="C725" s="25"/>
      <c r="D725" s="25"/>
      <c r="E725" s="25"/>
      <c r="F725" s="151"/>
    </row>
    <row r="726" spans="1:6" ht="14.25">
      <c r="A726" s="28">
        <v>21012</v>
      </c>
      <c r="B726" s="27" t="s">
        <v>840</v>
      </c>
      <c r="C726" s="26">
        <f>SUM(C727:C729)</f>
        <v>312</v>
      </c>
      <c r="D726" s="26">
        <f>SUM(D727:D729)</f>
        <v>181</v>
      </c>
      <c r="E726" s="26">
        <f>SUM(E727:E729)</f>
        <v>181</v>
      </c>
      <c r="F726" s="151">
        <f t="shared" si="8"/>
        <v>100</v>
      </c>
    </row>
    <row r="727" spans="1:6" ht="14.25">
      <c r="A727" s="28">
        <v>2101201</v>
      </c>
      <c r="B727" s="28" t="s">
        <v>526</v>
      </c>
      <c r="C727" s="25">
        <v>20</v>
      </c>
      <c r="D727" s="25"/>
      <c r="E727" s="25"/>
      <c r="F727" s="151"/>
    </row>
    <row r="728" spans="1:6" ht="14.25">
      <c r="A728" s="28">
        <v>2101202</v>
      </c>
      <c r="B728" s="28" t="s">
        <v>127</v>
      </c>
      <c r="C728" s="25">
        <v>230</v>
      </c>
      <c r="D728" s="150">
        <v>139</v>
      </c>
      <c r="E728" s="150">
        <v>139</v>
      </c>
      <c r="F728" s="151">
        <f t="shared" si="8"/>
        <v>100</v>
      </c>
    </row>
    <row r="729" spans="1:6" ht="14.25">
      <c r="A729" s="28">
        <v>2101299</v>
      </c>
      <c r="B729" s="28" t="s">
        <v>128</v>
      </c>
      <c r="C729" s="25">
        <v>62</v>
      </c>
      <c r="D729" s="25">
        <v>42</v>
      </c>
      <c r="E729" s="25">
        <v>42</v>
      </c>
      <c r="F729" s="151">
        <f t="shared" si="8"/>
        <v>100</v>
      </c>
    </row>
    <row r="730" spans="1:6" ht="14.25">
      <c r="A730" s="28">
        <v>21013</v>
      </c>
      <c r="B730" s="27" t="s">
        <v>129</v>
      </c>
      <c r="C730" s="26">
        <f>SUM(C731:C733)</f>
        <v>17</v>
      </c>
      <c r="D730" s="26">
        <f>SUM(D731:D733)</f>
        <v>509</v>
      </c>
      <c r="E730" s="26">
        <f>SUM(E731:E733)</f>
        <v>509</v>
      </c>
      <c r="F730" s="151">
        <f>E730/D730*100</f>
        <v>100</v>
      </c>
    </row>
    <row r="731" spans="1:6" ht="14.25">
      <c r="A731" s="28">
        <v>2101301</v>
      </c>
      <c r="B731" s="28" t="s">
        <v>130</v>
      </c>
      <c r="C731" s="25">
        <v>10</v>
      </c>
      <c r="D731" s="150">
        <v>507</v>
      </c>
      <c r="E731" s="150">
        <v>507</v>
      </c>
      <c r="F731" s="151">
        <f>E731/D731*100</f>
        <v>100</v>
      </c>
    </row>
    <row r="732" spans="1:6" ht="14.25">
      <c r="A732" s="28">
        <v>2101302</v>
      </c>
      <c r="B732" s="28" t="s">
        <v>131</v>
      </c>
      <c r="C732" s="25"/>
      <c r="D732" s="150"/>
      <c r="E732" s="150"/>
      <c r="F732" s="151"/>
    </row>
    <row r="733" spans="1:6" ht="14.25">
      <c r="A733" s="28">
        <v>2101399</v>
      </c>
      <c r="B733" s="28" t="s">
        <v>132</v>
      </c>
      <c r="C733" s="25">
        <v>7</v>
      </c>
      <c r="D733" s="150">
        <v>2</v>
      </c>
      <c r="E733" s="150">
        <v>2</v>
      </c>
      <c r="F733" s="151">
        <f>E733/D733*100</f>
        <v>100</v>
      </c>
    </row>
    <row r="734" spans="1:6" ht="14.25">
      <c r="A734" s="28">
        <v>21014</v>
      </c>
      <c r="B734" s="27" t="s">
        <v>133</v>
      </c>
      <c r="C734" s="26">
        <f>SUM(C735:C736)</f>
        <v>0</v>
      </c>
      <c r="D734" s="26">
        <f>SUM(D735:D736)</f>
        <v>22</v>
      </c>
      <c r="E734" s="26">
        <f>SUM(E735:E736)</f>
        <v>22</v>
      </c>
      <c r="F734" s="151">
        <f>E734/D734*100</f>
        <v>100</v>
      </c>
    </row>
    <row r="735" spans="1:6" ht="14.25">
      <c r="A735" s="28">
        <v>2101401</v>
      </c>
      <c r="B735" s="28" t="s">
        <v>134</v>
      </c>
      <c r="C735" s="25"/>
      <c r="D735" s="25">
        <v>16</v>
      </c>
      <c r="E735" s="25">
        <v>16</v>
      </c>
      <c r="F735" s="151">
        <f>E735/D735*100</f>
        <v>100</v>
      </c>
    </row>
    <row r="736" spans="1:6" ht="14.25">
      <c r="A736" s="28">
        <v>2101499</v>
      </c>
      <c r="B736" s="28" t="s">
        <v>135</v>
      </c>
      <c r="C736" s="25"/>
      <c r="D736" s="25">
        <v>6</v>
      </c>
      <c r="E736" s="25">
        <v>6</v>
      </c>
      <c r="F736" s="151">
        <f>E736/D736*100</f>
        <v>100</v>
      </c>
    </row>
    <row r="737" spans="1:6" ht="14.25">
      <c r="A737" s="28" t="s">
        <v>50</v>
      </c>
      <c r="B737" s="20" t="s">
        <v>51</v>
      </c>
      <c r="C737" s="26">
        <f>SUM(C738:C745)</f>
        <v>0</v>
      </c>
      <c r="D737" s="26">
        <f>SUM(D738:D745)</f>
        <v>3</v>
      </c>
      <c r="E737" s="26">
        <f>SUM(E738:E745)</f>
        <v>3</v>
      </c>
      <c r="F737" s="151">
        <f>E737/D737*100</f>
        <v>100</v>
      </c>
    </row>
    <row r="738" spans="1:6" ht="14.25">
      <c r="A738" s="28" t="s">
        <v>52</v>
      </c>
      <c r="B738" s="212" t="s">
        <v>64</v>
      </c>
      <c r="C738" s="25"/>
      <c r="D738" s="25"/>
      <c r="E738" s="25"/>
      <c r="F738" s="151"/>
    </row>
    <row r="739" spans="1:6" ht="14.25">
      <c r="A739" s="28" t="s">
        <v>53</v>
      </c>
      <c r="B739" s="212" t="s">
        <v>294</v>
      </c>
      <c r="C739" s="25"/>
      <c r="D739" s="25"/>
      <c r="E739" s="25"/>
      <c r="F739" s="151"/>
    </row>
    <row r="740" spans="1:6" ht="14.25">
      <c r="A740" s="28" t="s">
        <v>54</v>
      </c>
      <c r="B740" s="212" t="s">
        <v>295</v>
      </c>
      <c r="C740" s="25"/>
      <c r="D740" s="25"/>
      <c r="E740" s="25"/>
      <c r="F740" s="151"/>
    </row>
    <row r="741" spans="1:6" ht="14.25">
      <c r="A741" s="28" t="s">
        <v>55</v>
      </c>
      <c r="B741" s="212" t="s">
        <v>258</v>
      </c>
      <c r="C741" s="25"/>
      <c r="D741" s="25"/>
      <c r="E741" s="25"/>
      <c r="F741" s="151"/>
    </row>
    <row r="742" spans="1:6" ht="14.25">
      <c r="A742" s="28" t="s">
        <v>56</v>
      </c>
      <c r="B742" s="212" t="s">
        <v>65</v>
      </c>
      <c r="C742" s="25"/>
      <c r="D742" s="25"/>
      <c r="E742" s="25"/>
      <c r="F742" s="151"/>
    </row>
    <row r="743" spans="1:6" ht="14.25">
      <c r="A743" s="28" t="s">
        <v>57</v>
      </c>
      <c r="B743" s="212" t="s">
        <v>66</v>
      </c>
      <c r="C743" s="25"/>
      <c r="D743" s="25"/>
      <c r="E743" s="25"/>
      <c r="F743" s="151"/>
    </row>
    <row r="744" spans="1:6" ht="14.25">
      <c r="A744" s="28" t="s">
        <v>58</v>
      </c>
      <c r="B744" s="212" t="s">
        <v>67</v>
      </c>
      <c r="C744" s="25"/>
      <c r="D744" s="25"/>
      <c r="E744" s="25"/>
      <c r="F744" s="151"/>
    </row>
    <row r="745" spans="1:6" ht="14.25">
      <c r="A745" s="28" t="s">
        <v>59</v>
      </c>
      <c r="B745" s="212" t="s">
        <v>68</v>
      </c>
      <c r="C745" s="25"/>
      <c r="D745" s="25">
        <v>3</v>
      </c>
      <c r="E745" s="25">
        <v>3</v>
      </c>
      <c r="F745" s="151">
        <f>E745/D745*100</f>
        <v>100</v>
      </c>
    </row>
    <row r="746" spans="1:6" ht="14.25">
      <c r="A746" s="28" t="s">
        <v>60</v>
      </c>
      <c r="B746" s="20" t="s">
        <v>61</v>
      </c>
      <c r="C746" s="26">
        <f>SUM(C747:C747)</f>
        <v>0</v>
      </c>
      <c r="D746" s="26">
        <f>SUM(D747:D747)</f>
        <v>0</v>
      </c>
      <c r="E746" s="26">
        <f>SUM(E747:E747)</f>
        <v>0</v>
      </c>
      <c r="F746" s="151"/>
    </row>
    <row r="747" spans="1:6" ht="14.25">
      <c r="A747" s="28" t="s">
        <v>62</v>
      </c>
      <c r="B747" s="209" t="s">
        <v>63</v>
      </c>
      <c r="C747" s="25"/>
      <c r="D747" s="25"/>
      <c r="E747" s="25"/>
      <c r="F747" s="151"/>
    </row>
    <row r="748" spans="1:6" ht="14.25">
      <c r="A748" s="28">
        <v>21099</v>
      </c>
      <c r="B748" s="27" t="s">
        <v>69</v>
      </c>
      <c r="C748" s="26">
        <f>SUM(C749:C749)</f>
        <v>35</v>
      </c>
      <c r="D748" s="26">
        <f>SUM(D749:D749)</f>
        <v>1535</v>
      </c>
      <c r="E748" s="26">
        <f>SUM(E749:E749)</f>
        <v>1535</v>
      </c>
      <c r="F748" s="151">
        <f>E748/D748*100</f>
        <v>100</v>
      </c>
    </row>
    <row r="749" spans="1:6" ht="14.25">
      <c r="A749" s="28">
        <v>2109901</v>
      </c>
      <c r="B749" s="28" t="s">
        <v>70</v>
      </c>
      <c r="C749" s="25">
        <v>35</v>
      </c>
      <c r="D749" s="25">
        <v>1535</v>
      </c>
      <c r="E749" s="25">
        <v>1535</v>
      </c>
      <c r="F749" s="151">
        <f>E749/D749*100</f>
        <v>100</v>
      </c>
    </row>
    <row r="750" spans="1:6" ht="14.25">
      <c r="A750" s="28">
        <v>211</v>
      </c>
      <c r="B750" s="27" t="s">
        <v>136</v>
      </c>
      <c r="C750" s="26">
        <f>SUM(C751,C760,C764,C772,C778,C785,C791,C794,C797,C799,C801,C807,C809,C811,C826)</f>
        <v>1049</v>
      </c>
      <c r="D750" s="26">
        <f>SUM(D751,D760,D764,D772,D778,D785,D791,D794,D797,D799,D801,D807,D809,D811,D826)</f>
        <v>3185</v>
      </c>
      <c r="E750" s="26">
        <f>SUM(E751,E760,E764,E772,E778,E785,E791,E794,E797,E799,E801,E807,E809,E811,E826)</f>
        <v>3185</v>
      </c>
      <c r="F750" s="151">
        <f>E750/D750*100</f>
        <v>100</v>
      </c>
    </row>
    <row r="751" spans="1:6" ht="14.25">
      <c r="A751" s="28">
        <v>21101</v>
      </c>
      <c r="B751" s="27" t="s">
        <v>137</v>
      </c>
      <c r="C751" s="26">
        <f>SUM(C752:C759)</f>
        <v>164</v>
      </c>
      <c r="D751" s="26">
        <f>SUM(D752:D759)</f>
        <v>217</v>
      </c>
      <c r="E751" s="26">
        <f>SUM(E752:E759)</f>
        <v>217</v>
      </c>
      <c r="F751" s="151">
        <f>E751/D751*100</f>
        <v>100</v>
      </c>
    </row>
    <row r="752" spans="1:6" ht="14.25">
      <c r="A752" s="28">
        <v>2110101</v>
      </c>
      <c r="B752" s="28" t="s">
        <v>1255</v>
      </c>
      <c r="C752" s="25">
        <v>162</v>
      </c>
      <c r="D752" s="150">
        <v>215</v>
      </c>
      <c r="E752" s="150">
        <v>215</v>
      </c>
      <c r="F752" s="151">
        <f>E752/D752*100</f>
        <v>100</v>
      </c>
    </row>
    <row r="753" spans="1:6" ht="14.25">
      <c r="A753" s="28">
        <v>2110102</v>
      </c>
      <c r="B753" s="28" t="s">
        <v>1256</v>
      </c>
      <c r="C753" s="25"/>
      <c r="D753" s="25"/>
      <c r="E753" s="25"/>
      <c r="F753" s="151"/>
    </row>
    <row r="754" spans="1:6" ht="14.25">
      <c r="A754" s="28">
        <v>2110103</v>
      </c>
      <c r="B754" s="28" t="s">
        <v>1257</v>
      </c>
      <c r="C754" s="25"/>
      <c r="D754" s="25"/>
      <c r="E754" s="25"/>
      <c r="F754" s="151"/>
    </row>
    <row r="755" spans="1:6" ht="14.25">
      <c r="A755" s="28">
        <v>2110104</v>
      </c>
      <c r="B755" s="28" t="s">
        <v>1526</v>
      </c>
      <c r="C755" s="25"/>
      <c r="D755" s="25"/>
      <c r="E755" s="25"/>
      <c r="F755" s="151"/>
    </row>
    <row r="756" spans="1:6" ht="14.25">
      <c r="A756" s="28">
        <v>2110105</v>
      </c>
      <c r="B756" s="28" t="s">
        <v>138</v>
      </c>
      <c r="C756" s="25"/>
      <c r="D756" s="25"/>
      <c r="E756" s="25"/>
      <c r="F756" s="151"/>
    </row>
    <row r="757" spans="1:6" ht="14.25">
      <c r="A757" s="28">
        <v>2110106</v>
      </c>
      <c r="B757" s="21" t="s">
        <v>1527</v>
      </c>
      <c r="C757" s="25"/>
      <c r="D757" s="25"/>
      <c r="E757" s="25"/>
      <c r="F757" s="151"/>
    </row>
    <row r="758" spans="1:6" ht="14.25">
      <c r="A758" s="28">
        <v>2110107</v>
      </c>
      <c r="B758" s="28" t="s">
        <v>139</v>
      </c>
      <c r="C758" s="25"/>
      <c r="D758" s="25"/>
      <c r="E758" s="25"/>
      <c r="F758" s="151"/>
    </row>
    <row r="759" spans="1:6" ht="14.25">
      <c r="A759" s="28">
        <v>2110199</v>
      </c>
      <c r="B759" s="28" t="s">
        <v>140</v>
      </c>
      <c r="C759" s="25">
        <v>2</v>
      </c>
      <c r="D759" s="150">
        <v>2</v>
      </c>
      <c r="E759" s="150">
        <v>2</v>
      </c>
      <c r="F759" s="151">
        <f>E759/D759*100</f>
        <v>100</v>
      </c>
    </row>
    <row r="760" spans="1:6" ht="14.25">
      <c r="A760" s="28">
        <v>21102</v>
      </c>
      <c r="B760" s="27" t="s">
        <v>141</v>
      </c>
      <c r="C760" s="26">
        <f>SUM(C761:C763)</f>
        <v>30</v>
      </c>
      <c r="D760" s="26">
        <f>SUM(D761:D763)</f>
        <v>30</v>
      </c>
      <c r="E760" s="26">
        <f>SUM(E761:E763)</f>
        <v>30</v>
      </c>
      <c r="F760" s="151">
        <f>E760/D760*100</f>
        <v>100</v>
      </c>
    </row>
    <row r="761" spans="1:6" ht="14.25">
      <c r="A761" s="28">
        <v>2110203</v>
      </c>
      <c r="B761" s="28" t="s">
        <v>142</v>
      </c>
      <c r="C761" s="25"/>
      <c r="D761" s="25"/>
      <c r="E761" s="25"/>
      <c r="F761" s="151"/>
    </row>
    <row r="762" spans="1:6" ht="14.25">
      <c r="A762" s="28">
        <v>2110204</v>
      </c>
      <c r="B762" s="28" t="s">
        <v>143</v>
      </c>
      <c r="C762" s="25">
        <v>2</v>
      </c>
      <c r="D762" s="150">
        <v>2</v>
      </c>
      <c r="E762" s="150">
        <v>2</v>
      </c>
      <c r="F762" s="151">
        <f>E762/D762*100</f>
        <v>100</v>
      </c>
    </row>
    <row r="763" spans="1:6" ht="14.25">
      <c r="A763" s="28">
        <v>2110299</v>
      </c>
      <c r="B763" s="28" t="s">
        <v>144</v>
      </c>
      <c r="C763" s="25">
        <v>28</v>
      </c>
      <c r="D763" s="150">
        <v>28</v>
      </c>
      <c r="E763" s="150">
        <v>28</v>
      </c>
      <c r="F763" s="151">
        <f>E763/D763*100</f>
        <v>100</v>
      </c>
    </row>
    <row r="764" spans="1:6" ht="14.25">
      <c r="A764" s="28">
        <v>21103</v>
      </c>
      <c r="B764" s="27" t="s">
        <v>145</v>
      </c>
      <c r="C764" s="26">
        <f>SUM(C765:C771)</f>
        <v>192</v>
      </c>
      <c r="D764" s="26">
        <f>SUM(D765:D771)</f>
        <v>2011</v>
      </c>
      <c r="E764" s="26">
        <f>SUM(E765:E771)</f>
        <v>2011</v>
      </c>
      <c r="F764" s="151">
        <f>E764/D764*100</f>
        <v>100</v>
      </c>
    </row>
    <row r="765" spans="1:6" ht="14.25">
      <c r="A765" s="28">
        <v>2110301</v>
      </c>
      <c r="B765" s="28" t="s">
        <v>146</v>
      </c>
      <c r="C765" s="25">
        <v>40</v>
      </c>
      <c r="D765" s="25">
        <v>38</v>
      </c>
      <c r="E765" s="25">
        <v>38</v>
      </c>
      <c r="F765" s="151">
        <f aca="true" t="shared" si="9" ref="F765:F771">E765/D765*100</f>
        <v>100</v>
      </c>
    </row>
    <row r="766" spans="1:6" ht="14.25">
      <c r="A766" s="28">
        <v>2110302</v>
      </c>
      <c r="B766" s="28" t="s">
        <v>147</v>
      </c>
      <c r="C766" s="25">
        <v>47</v>
      </c>
      <c r="D766" s="150">
        <v>1362</v>
      </c>
      <c r="E766" s="150">
        <v>1362</v>
      </c>
      <c r="F766" s="151">
        <f t="shared" si="9"/>
        <v>100</v>
      </c>
    </row>
    <row r="767" spans="1:6" ht="14.25">
      <c r="A767" s="28">
        <v>2110303</v>
      </c>
      <c r="B767" s="28" t="s">
        <v>148</v>
      </c>
      <c r="C767" s="25"/>
      <c r="D767" s="25"/>
      <c r="E767" s="25"/>
      <c r="F767" s="151"/>
    </row>
    <row r="768" spans="1:6" ht="14.25">
      <c r="A768" s="28">
        <v>2110304</v>
      </c>
      <c r="B768" s="28" t="s">
        <v>149</v>
      </c>
      <c r="C768" s="25"/>
      <c r="D768" s="25">
        <v>193</v>
      </c>
      <c r="E768" s="25">
        <v>193</v>
      </c>
      <c r="F768" s="151">
        <f t="shared" si="9"/>
        <v>100</v>
      </c>
    </row>
    <row r="769" spans="1:6" ht="14.25">
      <c r="A769" s="28">
        <v>2110305</v>
      </c>
      <c r="B769" s="28" t="s">
        <v>150</v>
      </c>
      <c r="C769" s="25"/>
      <c r="D769" s="25"/>
      <c r="E769" s="25"/>
      <c r="F769" s="151"/>
    </row>
    <row r="770" spans="1:6" ht="14.25">
      <c r="A770" s="28">
        <v>2110306</v>
      </c>
      <c r="B770" s="28" t="s">
        <v>151</v>
      </c>
      <c r="C770" s="25"/>
      <c r="D770" s="25"/>
      <c r="E770" s="25"/>
      <c r="F770" s="151"/>
    </row>
    <row r="771" spans="1:6" ht="14.25">
      <c r="A771" s="28">
        <v>2110399</v>
      </c>
      <c r="B771" s="28" t="s">
        <v>152</v>
      </c>
      <c r="C771" s="25">
        <v>105</v>
      </c>
      <c r="D771" s="150">
        <v>418</v>
      </c>
      <c r="E771" s="150">
        <v>418</v>
      </c>
      <c r="F771" s="151">
        <f t="shared" si="9"/>
        <v>100</v>
      </c>
    </row>
    <row r="772" spans="1:6" ht="14.25">
      <c r="A772" s="28">
        <v>21104</v>
      </c>
      <c r="B772" s="27" t="s">
        <v>153</v>
      </c>
      <c r="C772" s="26">
        <f>SUM(C773:C777)</f>
        <v>51</v>
      </c>
      <c r="D772" s="26">
        <f>SUM(D773:D777)</f>
        <v>222</v>
      </c>
      <c r="E772" s="26">
        <f>SUM(E773:E777)</f>
        <v>222</v>
      </c>
      <c r="F772" s="151">
        <f>E772/D772*100</f>
        <v>100</v>
      </c>
    </row>
    <row r="773" spans="1:6" ht="14.25">
      <c r="A773" s="28">
        <v>2110401</v>
      </c>
      <c r="B773" s="28" t="s">
        <v>154</v>
      </c>
      <c r="C773" s="25">
        <v>46</v>
      </c>
      <c r="D773" s="150">
        <v>32</v>
      </c>
      <c r="E773" s="150">
        <v>32</v>
      </c>
      <c r="F773" s="151">
        <f>E773/D773*100</f>
        <v>100</v>
      </c>
    </row>
    <row r="774" spans="1:6" ht="14.25">
      <c r="A774" s="28">
        <v>2110402</v>
      </c>
      <c r="B774" s="28" t="s">
        <v>155</v>
      </c>
      <c r="C774" s="25"/>
      <c r="D774" s="150">
        <v>187</v>
      </c>
      <c r="E774" s="150">
        <v>187</v>
      </c>
      <c r="F774" s="151">
        <f>E774/D774*100</f>
        <v>100</v>
      </c>
    </row>
    <row r="775" spans="1:6" ht="14.25">
      <c r="A775" s="28">
        <v>2110403</v>
      </c>
      <c r="B775" s="28" t="s">
        <v>156</v>
      </c>
      <c r="C775" s="25"/>
      <c r="D775" s="150"/>
      <c r="E775" s="150"/>
      <c r="F775" s="151"/>
    </row>
    <row r="776" spans="1:6" ht="14.25">
      <c r="A776" s="28">
        <v>2110404</v>
      </c>
      <c r="B776" s="28" t="s">
        <v>157</v>
      </c>
      <c r="C776" s="25"/>
      <c r="D776" s="150"/>
      <c r="E776" s="150"/>
      <c r="F776" s="151"/>
    </row>
    <row r="777" spans="1:6" ht="14.25">
      <c r="A777" s="28">
        <v>2110499</v>
      </c>
      <c r="B777" s="28" t="s">
        <v>158</v>
      </c>
      <c r="C777" s="25">
        <v>5</v>
      </c>
      <c r="D777" s="150">
        <v>3</v>
      </c>
      <c r="E777" s="150">
        <v>3</v>
      </c>
      <c r="F777" s="151">
        <f>E777/D777*100</f>
        <v>100</v>
      </c>
    </row>
    <row r="778" spans="1:6" ht="14.25">
      <c r="A778" s="28">
        <v>21105</v>
      </c>
      <c r="B778" s="27" t="s">
        <v>159</v>
      </c>
      <c r="C778" s="26">
        <f>SUM(C779:C784)</f>
        <v>604</v>
      </c>
      <c r="D778" s="26">
        <f>SUM(D779:D784)</f>
        <v>628</v>
      </c>
      <c r="E778" s="26">
        <f>SUM(E779:E784)</f>
        <v>628</v>
      </c>
      <c r="F778" s="151">
        <f>E778/D778*100</f>
        <v>100</v>
      </c>
    </row>
    <row r="779" spans="1:6" ht="14.25">
      <c r="A779" s="28">
        <v>2110501</v>
      </c>
      <c r="B779" s="28" t="s">
        <v>160</v>
      </c>
      <c r="C779" s="25">
        <v>360</v>
      </c>
      <c r="D779" s="25">
        <v>360</v>
      </c>
      <c r="E779" s="25">
        <v>360</v>
      </c>
      <c r="F779" s="151">
        <f aca="true" t="shared" si="10" ref="F779:F784">E779/D779*100</f>
        <v>100</v>
      </c>
    </row>
    <row r="780" spans="1:6" ht="14.25">
      <c r="A780" s="28">
        <v>2110502</v>
      </c>
      <c r="B780" s="28" t="s">
        <v>161</v>
      </c>
      <c r="C780" s="25">
        <v>4</v>
      </c>
      <c r="D780" s="25">
        <v>128</v>
      </c>
      <c r="E780" s="25">
        <v>128</v>
      </c>
      <c r="F780" s="151">
        <f t="shared" si="10"/>
        <v>100</v>
      </c>
    </row>
    <row r="781" spans="1:6" ht="14.25">
      <c r="A781" s="28">
        <v>2110503</v>
      </c>
      <c r="B781" s="28" t="s">
        <v>162</v>
      </c>
      <c r="C781" s="25"/>
      <c r="D781" s="25"/>
      <c r="E781" s="25"/>
      <c r="F781" s="151"/>
    </row>
    <row r="782" spans="1:6" ht="14.25">
      <c r="A782" s="28">
        <v>2110506</v>
      </c>
      <c r="B782" s="28" t="s">
        <v>311</v>
      </c>
      <c r="C782" s="25"/>
      <c r="D782" s="25"/>
      <c r="E782" s="25"/>
      <c r="F782" s="151"/>
    </row>
    <row r="783" spans="1:6" ht="14.25">
      <c r="A783" s="28" t="s">
        <v>1528</v>
      </c>
      <c r="B783" s="209" t="s">
        <v>1529</v>
      </c>
      <c r="C783" s="25"/>
      <c r="D783" s="25"/>
      <c r="E783" s="25"/>
      <c r="F783" s="151"/>
    </row>
    <row r="784" spans="1:6" ht="14.25">
      <c r="A784" s="28">
        <v>2110599</v>
      </c>
      <c r="B784" s="28" t="s">
        <v>312</v>
      </c>
      <c r="C784" s="25">
        <v>240</v>
      </c>
      <c r="D784" s="25">
        <v>140</v>
      </c>
      <c r="E784" s="25">
        <v>140</v>
      </c>
      <c r="F784" s="151">
        <f t="shared" si="10"/>
        <v>100</v>
      </c>
    </row>
    <row r="785" spans="1:6" ht="14.25">
      <c r="A785" s="28">
        <v>21106</v>
      </c>
      <c r="B785" s="27" t="s">
        <v>313</v>
      </c>
      <c r="C785" s="26">
        <f>SUM(C786:C790)</f>
        <v>8</v>
      </c>
      <c r="D785" s="26">
        <f>SUM(D786:D790)</f>
        <v>77</v>
      </c>
      <c r="E785" s="26">
        <f>SUM(E786:E790)</f>
        <v>77</v>
      </c>
      <c r="F785" s="151">
        <f>E785/D785*100</f>
        <v>100</v>
      </c>
    </row>
    <row r="786" spans="1:6" ht="14.25">
      <c r="A786" s="28">
        <v>2110602</v>
      </c>
      <c r="B786" s="28" t="s">
        <v>314</v>
      </c>
      <c r="C786" s="25"/>
      <c r="D786" s="150">
        <v>62</v>
      </c>
      <c r="E786" s="150">
        <v>62</v>
      </c>
      <c r="F786" s="151">
        <f>E786/D786*100</f>
        <v>100</v>
      </c>
    </row>
    <row r="787" spans="1:6" ht="14.25">
      <c r="A787" s="28">
        <v>2110603</v>
      </c>
      <c r="B787" s="28" t="s">
        <v>315</v>
      </c>
      <c r="C787" s="25"/>
      <c r="D787" s="150"/>
      <c r="E787" s="150"/>
      <c r="F787" s="151"/>
    </row>
    <row r="788" spans="1:6" ht="14.25">
      <c r="A788" s="28">
        <v>2110604</v>
      </c>
      <c r="B788" s="28" t="s">
        <v>316</v>
      </c>
      <c r="C788" s="25"/>
      <c r="D788" s="150"/>
      <c r="E788" s="150"/>
      <c r="F788" s="151"/>
    </row>
    <row r="789" spans="1:6" ht="14.25">
      <c r="A789" s="28">
        <v>2110605</v>
      </c>
      <c r="B789" s="28" t="s">
        <v>317</v>
      </c>
      <c r="C789" s="25"/>
      <c r="D789" s="150"/>
      <c r="E789" s="150"/>
      <c r="F789" s="151"/>
    </row>
    <row r="790" spans="1:6" ht="14.25">
      <c r="A790" s="28">
        <v>2110699</v>
      </c>
      <c r="B790" s="28" t="s">
        <v>744</v>
      </c>
      <c r="C790" s="25">
        <v>8</v>
      </c>
      <c r="D790" s="150">
        <v>15</v>
      </c>
      <c r="E790" s="150">
        <v>15</v>
      </c>
      <c r="F790" s="151">
        <f>E790/D790*100</f>
        <v>100</v>
      </c>
    </row>
    <row r="791" spans="1:6" ht="14.25">
      <c r="A791" s="28">
        <v>21107</v>
      </c>
      <c r="B791" s="27" t="s">
        <v>318</v>
      </c>
      <c r="C791" s="26">
        <f>SUM(C792:C793)</f>
        <v>0</v>
      </c>
      <c r="D791" s="26">
        <f>SUM(D792:D793)</f>
        <v>0</v>
      </c>
      <c r="E791" s="26">
        <f>SUM(E792:E793)</f>
        <v>0</v>
      </c>
      <c r="F791" s="151"/>
    </row>
    <row r="792" spans="1:6" ht="14.25">
      <c r="A792" s="28">
        <v>2110704</v>
      </c>
      <c r="B792" s="28" t="s">
        <v>319</v>
      </c>
      <c r="C792" s="25"/>
      <c r="D792" s="25"/>
      <c r="E792" s="25"/>
      <c r="F792" s="151"/>
    </row>
    <row r="793" spans="1:6" ht="14.25">
      <c r="A793" s="28">
        <v>2110799</v>
      </c>
      <c r="B793" s="28" t="s">
        <v>320</v>
      </c>
      <c r="C793" s="25"/>
      <c r="D793" s="25"/>
      <c r="E793" s="25"/>
      <c r="F793" s="151"/>
    </row>
    <row r="794" spans="1:6" ht="14.25">
      <c r="A794" s="28">
        <v>21108</v>
      </c>
      <c r="B794" s="27" t="s">
        <v>321</v>
      </c>
      <c r="C794" s="26">
        <f>SUM(C795:C796)</f>
        <v>0</v>
      </c>
      <c r="D794" s="26">
        <f>SUM(D795:D796)</f>
        <v>0</v>
      </c>
      <c r="E794" s="26">
        <f>SUM(E795:E796)</f>
        <v>0</v>
      </c>
      <c r="F794" s="151"/>
    </row>
    <row r="795" spans="1:6" ht="14.25">
      <c r="A795" s="28">
        <v>2110804</v>
      </c>
      <c r="B795" s="28" t="s">
        <v>322</v>
      </c>
      <c r="C795" s="25"/>
      <c r="D795" s="25"/>
      <c r="E795" s="25"/>
      <c r="F795" s="151"/>
    </row>
    <row r="796" spans="1:6" ht="14.25">
      <c r="A796" s="28">
        <v>2110899</v>
      </c>
      <c r="B796" s="28" t="s">
        <v>323</v>
      </c>
      <c r="C796" s="25"/>
      <c r="D796" s="25"/>
      <c r="E796" s="25"/>
      <c r="F796" s="151"/>
    </row>
    <row r="797" spans="1:6" ht="14.25">
      <c r="A797" s="28">
        <v>21109</v>
      </c>
      <c r="B797" s="27" t="s">
        <v>716</v>
      </c>
      <c r="C797" s="26">
        <f>SUM(C798:C798)</f>
        <v>0</v>
      </c>
      <c r="D797" s="26">
        <f>SUM(D798:D798)</f>
        <v>0</v>
      </c>
      <c r="E797" s="26">
        <f>SUM(E798:E798)</f>
        <v>0</v>
      </c>
      <c r="F797" s="151"/>
    </row>
    <row r="798" spans="1:6" ht="14.25">
      <c r="A798" s="28">
        <v>2110901</v>
      </c>
      <c r="B798" s="28" t="s">
        <v>717</v>
      </c>
      <c r="C798" s="25"/>
      <c r="D798" s="25"/>
      <c r="E798" s="25"/>
      <c r="F798" s="151"/>
    </row>
    <row r="799" spans="1:6" ht="14.25">
      <c r="A799" s="28">
        <v>21110</v>
      </c>
      <c r="B799" s="27" t="s">
        <v>719</v>
      </c>
      <c r="C799" s="26">
        <f>SUM(C800:C800)</f>
        <v>0</v>
      </c>
      <c r="D799" s="26">
        <f>SUM(D800:D800)</f>
        <v>0</v>
      </c>
      <c r="E799" s="26">
        <f>SUM(E800:E800)</f>
        <v>0</v>
      </c>
      <c r="F799" s="151"/>
    </row>
    <row r="800" spans="1:6" ht="14.25">
      <c r="A800" s="28">
        <v>2111001</v>
      </c>
      <c r="B800" s="28" t="s">
        <v>718</v>
      </c>
      <c r="C800" s="25"/>
      <c r="D800" s="25"/>
      <c r="E800" s="25"/>
      <c r="F800" s="151"/>
    </row>
    <row r="801" spans="1:6" ht="14.25">
      <c r="A801" s="28">
        <v>21111</v>
      </c>
      <c r="B801" s="27" t="s">
        <v>324</v>
      </c>
      <c r="C801" s="26">
        <f>SUM(C802:C806)</f>
        <v>0</v>
      </c>
      <c r="D801" s="26">
        <f>SUM(D802:D806)</f>
        <v>0</v>
      </c>
      <c r="E801" s="26">
        <f>SUM(E802:E806)</f>
        <v>0</v>
      </c>
      <c r="F801" s="151"/>
    </row>
    <row r="802" spans="1:6" ht="14.25">
      <c r="A802" s="28">
        <v>2111101</v>
      </c>
      <c r="B802" s="21" t="s">
        <v>1530</v>
      </c>
      <c r="C802" s="25"/>
      <c r="D802" s="25"/>
      <c r="E802" s="25"/>
      <c r="F802" s="151"/>
    </row>
    <row r="803" spans="1:6" ht="14.25">
      <c r="A803" s="28">
        <v>2111102</v>
      </c>
      <c r="B803" s="21" t="s">
        <v>1531</v>
      </c>
      <c r="C803" s="25"/>
      <c r="D803" s="25"/>
      <c r="E803" s="25"/>
      <c r="F803" s="151"/>
    </row>
    <row r="804" spans="1:6" ht="14.25">
      <c r="A804" s="28">
        <v>2111103</v>
      </c>
      <c r="B804" s="21" t="s">
        <v>325</v>
      </c>
      <c r="C804" s="25"/>
      <c r="D804" s="25"/>
      <c r="E804" s="25"/>
      <c r="F804" s="151"/>
    </row>
    <row r="805" spans="1:6" ht="14.25">
      <c r="A805" s="28">
        <v>2111104</v>
      </c>
      <c r="B805" s="21" t="s">
        <v>326</v>
      </c>
      <c r="C805" s="25"/>
      <c r="D805" s="25"/>
      <c r="E805" s="25"/>
      <c r="F805" s="151"/>
    </row>
    <row r="806" spans="1:6" ht="14.25">
      <c r="A806" s="28">
        <v>2111199</v>
      </c>
      <c r="B806" s="21" t="s">
        <v>327</v>
      </c>
      <c r="C806" s="25"/>
      <c r="D806" s="25"/>
      <c r="E806" s="25"/>
      <c r="F806" s="151"/>
    </row>
    <row r="807" spans="1:6" ht="14.25">
      <c r="A807" s="28">
        <v>21112</v>
      </c>
      <c r="B807" s="27" t="s">
        <v>741</v>
      </c>
      <c r="C807" s="26">
        <f>SUM(C808:C808)</f>
        <v>0</v>
      </c>
      <c r="D807" s="26">
        <f>SUM(D808:D808)</f>
        <v>0</v>
      </c>
      <c r="E807" s="26">
        <f>SUM(E808:E808)</f>
        <v>0</v>
      </c>
      <c r="F807" s="151"/>
    </row>
    <row r="808" spans="1:6" ht="14.25">
      <c r="A808" s="28">
        <v>2111201</v>
      </c>
      <c r="B808" s="28" t="s">
        <v>742</v>
      </c>
      <c r="C808" s="25"/>
      <c r="D808" s="25"/>
      <c r="E808" s="25"/>
      <c r="F808" s="151"/>
    </row>
    <row r="809" spans="1:6" ht="14.25">
      <c r="A809" s="28">
        <v>21113</v>
      </c>
      <c r="B809" s="27" t="s">
        <v>740</v>
      </c>
      <c r="C809" s="26">
        <f>SUM(C810:C810)</f>
        <v>0</v>
      </c>
      <c r="D809" s="26">
        <f>SUM(D810:D810)</f>
        <v>0</v>
      </c>
      <c r="E809" s="26">
        <f>SUM(E810:E810)</f>
        <v>0</v>
      </c>
      <c r="F809" s="151"/>
    </row>
    <row r="810" spans="1:6" ht="14.25">
      <c r="A810" s="28">
        <v>2111301</v>
      </c>
      <c r="B810" s="28" t="s">
        <v>739</v>
      </c>
      <c r="C810" s="25"/>
      <c r="D810" s="25"/>
      <c r="E810" s="25"/>
      <c r="F810" s="151"/>
    </row>
    <row r="811" spans="1:6" ht="14.25">
      <c r="A811" s="28">
        <v>21114</v>
      </c>
      <c r="B811" s="27" t="s">
        <v>328</v>
      </c>
      <c r="C811" s="26">
        <f>SUM(C812:C825)</f>
        <v>0</v>
      </c>
      <c r="D811" s="26">
        <f>SUM(D812:D825)</f>
        <v>0</v>
      </c>
      <c r="E811" s="26">
        <f>SUM(E812:E825)</f>
        <v>0</v>
      </c>
      <c r="F811" s="151"/>
    </row>
    <row r="812" spans="1:6" ht="14.25">
      <c r="A812" s="28">
        <v>2111401</v>
      </c>
      <c r="B812" s="28" t="s">
        <v>1255</v>
      </c>
      <c r="C812" s="25"/>
      <c r="D812" s="25"/>
      <c r="E812" s="25"/>
      <c r="F812" s="151"/>
    </row>
    <row r="813" spans="1:6" ht="14.25">
      <c r="A813" s="28">
        <v>2111402</v>
      </c>
      <c r="B813" s="28" t="s">
        <v>1256</v>
      </c>
      <c r="C813" s="25"/>
      <c r="D813" s="25"/>
      <c r="E813" s="25"/>
      <c r="F813" s="151"/>
    </row>
    <row r="814" spans="1:6" ht="14.25">
      <c r="A814" s="28">
        <v>2111403</v>
      </c>
      <c r="B814" s="28" t="s">
        <v>1257</v>
      </c>
      <c r="C814" s="25"/>
      <c r="D814" s="25"/>
      <c r="E814" s="25"/>
      <c r="F814" s="151"/>
    </row>
    <row r="815" spans="1:6" ht="14.25">
      <c r="A815" s="28">
        <v>2111404</v>
      </c>
      <c r="B815" s="28" t="s">
        <v>329</v>
      </c>
      <c r="C815" s="25"/>
      <c r="D815" s="25"/>
      <c r="E815" s="25"/>
      <c r="F815" s="151"/>
    </row>
    <row r="816" spans="1:6" ht="14.25">
      <c r="A816" s="28">
        <v>2111405</v>
      </c>
      <c r="B816" s="28" t="s">
        <v>330</v>
      </c>
      <c r="C816" s="25"/>
      <c r="D816" s="25"/>
      <c r="E816" s="25"/>
      <c r="F816" s="151"/>
    </row>
    <row r="817" spans="1:6" ht="14.25">
      <c r="A817" s="28">
        <v>2111406</v>
      </c>
      <c r="B817" s="28" t="s">
        <v>331</v>
      </c>
      <c r="C817" s="25"/>
      <c r="D817" s="25"/>
      <c r="E817" s="25"/>
      <c r="F817" s="151"/>
    </row>
    <row r="818" spans="1:6" ht="14.25">
      <c r="A818" s="28">
        <v>2111407</v>
      </c>
      <c r="B818" s="28" t="s">
        <v>332</v>
      </c>
      <c r="C818" s="25"/>
      <c r="D818" s="25"/>
      <c r="E818" s="25"/>
      <c r="F818" s="151"/>
    </row>
    <row r="819" spans="1:6" ht="14.25">
      <c r="A819" s="28">
        <v>2111408</v>
      </c>
      <c r="B819" s="28" t="s">
        <v>333</v>
      </c>
      <c r="C819" s="25"/>
      <c r="D819" s="25"/>
      <c r="E819" s="25"/>
      <c r="F819" s="151"/>
    </row>
    <row r="820" spans="1:6" ht="14.25">
      <c r="A820" s="28">
        <v>2111409</v>
      </c>
      <c r="B820" s="28" t="s">
        <v>334</v>
      </c>
      <c r="C820" s="25"/>
      <c r="D820" s="25"/>
      <c r="E820" s="25"/>
      <c r="F820" s="151"/>
    </row>
    <row r="821" spans="1:6" ht="14.25">
      <c r="A821" s="28">
        <v>2111410</v>
      </c>
      <c r="B821" s="28" t="s">
        <v>335</v>
      </c>
      <c r="C821" s="25"/>
      <c r="D821" s="25"/>
      <c r="E821" s="25"/>
      <c r="F821" s="151"/>
    </row>
    <row r="822" spans="1:6" ht="14.25">
      <c r="A822" s="28">
        <v>2111411</v>
      </c>
      <c r="B822" s="28" t="s">
        <v>1297</v>
      </c>
      <c r="C822" s="25"/>
      <c r="D822" s="25"/>
      <c r="E822" s="25"/>
      <c r="F822" s="151"/>
    </row>
    <row r="823" spans="1:6" ht="14.25">
      <c r="A823" s="28">
        <v>2111413</v>
      </c>
      <c r="B823" s="28" t="s">
        <v>336</v>
      </c>
      <c r="C823" s="25"/>
      <c r="D823" s="25"/>
      <c r="E823" s="25"/>
      <c r="F823" s="151"/>
    </row>
    <row r="824" spans="1:6" ht="14.25">
      <c r="A824" s="28">
        <v>2111450</v>
      </c>
      <c r="B824" s="28" t="s">
        <v>1264</v>
      </c>
      <c r="C824" s="25"/>
      <c r="D824" s="25"/>
      <c r="E824" s="25"/>
      <c r="F824" s="151"/>
    </row>
    <row r="825" spans="1:6" ht="14.25">
      <c r="A825" s="28">
        <v>2111499</v>
      </c>
      <c r="B825" s="28" t="s">
        <v>337</v>
      </c>
      <c r="C825" s="25"/>
      <c r="D825" s="25"/>
      <c r="E825" s="25"/>
      <c r="F825" s="151"/>
    </row>
    <row r="826" spans="1:6" ht="14.25">
      <c r="A826" s="28">
        <v>21199</v>
      </c>
      <c r="B826" s="27" t="s">
        <v>738</v>
      </c>
      <c r="C826" s="26">
        <f>SUM(C827:C827)</f>
        <v>0</v>
      </c>
      <c r="D826" s="26">
        <f>SUM(D827:D827)</f>
        <v>0</v>
      </c>
      <c r="E826" s="26">
        <f>SUM(E827:E827)</f>
        <v>0</v>
      </c>
      <c r="F826" s="151"/>
    </row>
    <row r="827" spans="1:6" ht="14.25">
      <c r="A827" s="28">
        <v>2119901</v>
      </c>
      <c r="B827" s="28" t="s">
        <v>743</v>
      </c>
      <c r="C827" s="25"/>
      <c r="D827" s="25"/>
      <c r="E827" s="25"/>
      <c r="F827" s="151"/>
    </row>
    <row r="828" spans="1:6" ht="14.25">
      <c r="A828" s="28">
        <v>212</v>
      </c>
      <c r="B828" s="27" t="s">
        <v>338</v>
      </c>
      <c r="C828" s="26">
        <f>SUM(C829,C840,C842,C845,C847,C849)</f>
        <v>2799</v>
      </c>
      <c r="D828" s="26">
        <f>SUM(D829,D840,D842,D845,D847,D849)</f>
        <v>3064</v>
      </c>
      <c r="E828" s="26">
        <f>SUM(E829,E840,E842,E845,E847,E849)</f>
        <v>3064</v>
      </c>
      <c r="F828" s="151">
        <f>E828/D828*100</f>
        <v>100</v>
      </c>
    </row>
    <row r="829" spans="1:6" ht="14.25">
      <c r="A829" s="28">
        <v>21201</v>
      </c>
      <c r="B829" s="27" t="s">
        <v>339</v>
      </c>
      <c r="C829" s="26">
        <f>SUM(C830:C839)</f>
        <v>431</v>
      </c>
      <c r="D829" s="26">
        <f>SUM(D830:D839)</f>
        <v>680</v>
      </c>
      <c r="E829" s="26">
        <f>SUM(E830:E839)</f>
        <v>680</v>
      </c>
      <c r="F829" s="151">
        <f>E829/D829*100</f>
        <v>100</v>
      </c>
    </row>
    <row r="830" spans="1:6" ht="14.25">
      <c r="A830" s="28">
        <v>2120101</v>
      </c>
      <c r="B830" s="28" t="s">
        <v>1255</v>
      </c>
      <c r="C830" s="25">
        <v>188</v>
      </c>
      <c r="D830" s="150">
        <v>279</v>
      </c>
      <c r="E830" s="150">
        <v>279</v>
      </c>
      <c r="F830" s="151">
        <f>E830/D830*100</f>
        <v>100</v>
      </c>
    </row>
    <row r="831" spans="1:6" ht="14.25">
      <c r="A831" s="28">
        <v>2120102</v>
      </c>
      <c r="B831" s="28" t="s">
        <v>1256</v>
      </c>
      <c r="C831" s="25"/>
      <c r="D831" s="150">
        <v>10</v>
      </c>
      <c r="E831" s="150">
        <v>10</v>
      </c>
      <c r="F831" s="151">
        <f>E831/D831*100</f>
        <v>100</v>
      </c>
    </row>
    <row r="832" spans="1:6" ht="14.25">
      <c r="A832" s="28">
        <v>2120103</v>
      </c>
      <c r="B832" s="28" t="s">
        <v>1257</v>
      </c>
      <c r="C832" s="25"/>
      <c r="D832" s="150"/>
      <c r="E832" s="150"/>
      <c r="F832" s="151"/>
    </row>
    <row r="833" spans="1:6" ht="14.25">
      <c r="A833" s="28">
        <v>2120104</v>
      </c>
      <c r="B833" s="28" t="s">
        <v>340</v>
      </c>
      <c r="C833" s="25">
        <v>243</v>
      </c>
      <c r="D833" s="150">
        <v>388</v>
      </c>
      <c r="E833" s="150">
        <v>388</v>
      </c>
      <c r="F833" s="151">
        <f>E833/D833*100</f>
        <v>100</v>
      </c>
    </row>
    <row r="834" spans="1:6" ht="14.25">
      <c r="A834" s="28">
        <v>2120105</v>
      </c>
      <c r="B834" s="28" t="s">
        <v>341</v>
      </c>
      <c r="C834" s="25"/>
      <c r="D834" s="150">
        <v>3</v>
      </c>
      <c r="E834" s="150">
        <v>3</v>
      </c>
      <c r="F834" s="151">
        <f>E834/D834*100</f>
        <v>100</v>
      </c>
    </row>
    <row r="835" spans="1:6" ht="14.25">
      <c r="A835" s="28">
        <v>2120106</v>
      </c>
      <c r="B835" s="28" t="s">
        <v>342</v>
      </c>
      <c r="C835" s="25"/>
      <c r="D835" s="150"/>
      <c r="E835" s="150"/>
      <c r="F835" s="151"/>
    </row>
    <row r="836" spans="1:6" ht="14.25">
      <c r="A836" s="28">
        <v>2120107</v>
      </c>
      <c r="B836" s="28" t="s">
        <v>343</v>
      </c>
      <c r="C836" s="25"/>
      <c r="D836" s="150"/>
      <c r="E836" s="150"/>
      <c r="F836" s="151"/>
    </row>
    <row r="837" spans="1:6" ht="14.25">
      <c r="A837" s="28">
        <v>2120109</v>
      </c>
      <c r="B837" s="28" t="s">
        <v>344</v>
      </c>
      <c r="C837" s="25"/>
      <c r="D837" s="150"/>
      <c r="E837" s="150"/>
      <c r="F837" s="151"/>
    </row>
    <row r="838" spans="1:6" ht="14.25">
      <c r="A838" s="28">
        <v>2120110</v>
      </c>
      <c r="B838" s="28" t="s">
        <v>345</v>
      </c>
      <c r="C838" s="25"/>
      <c r="D838" s="150"/>
      <c r="E838" s="150"/>
      <c r="F838" s="151"/>
    </row>
    <row r="839" spans="1:6" ht="14.25">
      <c r="A839" s="28">
        <v>2120199</v>
      </c>
      <c r="B839" s="28" t="s">
        <v>346</v>
      </c>
      <c r="C839" s="25"/>
      <c r="D839" s="150"/>
      <c r="E839" s="150"/>
      <c r="F839" s="151"/>
    </row>
    <row r="840" spans="1:6" ht="14.25">
      <c r="A840" s="28">
        <v>21202</v>
      </c>
      <c r="B840" s="27" t="s">
        <v>752</v>
      </c>
      <c r="C840" s="26">
        <f>SUM(C841:C841)</f>
        <v>20</v>
      </c>
      <c r="D840" s="26">
        <f>SUM(D841:D841)</f>
        <v>30</v>
      </c>
      <c r="E840" s="26">
        <f>SUM(E841:E841)</f>
        <v>30</v>
      </c>
      <c r="F840" s="151">
        <f>E840/D840*100</f>
        <v>100</v>
      </c>
    </row>
    <row r="841" spans="1:6" ht="14.25">
      <c r="A841" s="28">
        <v>2120201</v>
      </c>
      <c r="B841" s="28" t="s">
        <v>751</v>
      </c>
      <c r="C841" s="25">
        <v>20</v>
      </c>
      <c r="D841" s="25">
        <v>30</v>
      </c>
      <c r="E841" s="25">
        <v>30</v>
      </c>
      <c r="F841" s="151">
        <f>E841/D841*100</f>
        <v>100</v>
      </c>
    </row>
    <row r="842" spans="1:6" ht="14.25">
      <c r="A842" s="28">
        <v>21203</v>
      </c>
      <c r="B842" s="27" t="s">
        <v>347</v>
      </c>
      <c r="C842" s="26">
        <f>SUM(C843:C844)</f>
        <v>641</v>
      </c>
      <c r="D842" s="26">
        <f>SUM(D843:D844)</f>
        <v>539</v>
      </c>
      <c r="E842" s="26">
        <f>SUM(E843:E844)</f>
        <v>539</v>
      </c>
      <c r="F842" s="151">
        <f>E842/D842*100</f>
        <v>100</v>
      </c>
    </row>
    <row r="843" spans="1:6" ht="14.25">
      <c r="A843" s="28">
        <v>2120303</v>
      </c>
      <c r="B843" s="28" t="s">
        <v>348</v>
      </c>
      <c r="C843" s="25"/>
      <c r="D843" s="25"/>
      <c r="E843" s="25"/>
      <c r="F843" s="151"/>
    </row>
    <row r="844" spans="1:6" ht="14.25">
      <c r="A844" s="28">
        <v>2120399</v>
      </c>
      <c r="B844" s="28" t="s">
        <v>349</v>
      </c>
      <c r="C844" s="25">
        <v>641</v>
      </c>
      <c r="D844" s="25">
        <v>539</v>
      </c>
      <c r="E844" s="25">
        <v>539</v>
      </c>
      <c r="F844" s="151">
        <f>E844/D844*100</f>
        <v>100</v>
      </c>
    </row>
    <row r="845" spans="1:6" ht="14.25">
      <c r="A845" s="28">
        <v>21205</v>
      </c>
      <c r="B845" s="27" t="s">
        <v>750</v>
      </c>
      <c r="C845" s="26">
        <f>SUM(C846:C846)</f>
        <v>832</v>
      </c>
      <c r="D845" s="26">
        <f>SUM(D846:D846)</f>
        <v>1059</v>
      </c>
      <c r="E845" s="26">
        <f>SUM(E846:E846)</f>
        <v>1059</v>
      </c>
      <c r="F845" s="151">
        <f>E845/D845*100</f>
        <v>100</v>
      </c>
    </row>
    <row r="846" spans="1:6" ht="14.25">
      <c r="A846" s="28">
        <v>2120501</v>
      </c>
      <c r="B846" s="28" t="s">
        <v>749</v>
      </c>
      <c r="C846" s="25">
        <v>832</v>
      </c>
      <c r="D846" s="25">
        <v>1059</v>
      </c>
      <c r="E846" s="25">
        <v>1059</v>
      </c>
      <c r="F846" s="151">
        <f>E846/D846*100</f>
        <v>100</v>
      </c>
    </row>
    <row r="847" spans="1:6" ht="14.25">
      <c r="A847" s="28">
        <v>21206</v>
      </c>
      <c r="B847" s="27" t="s">
        <v>748</v>
      </c>
      <c r="C847" s="26">
        <f>SUM(C848:C848)</f>
        <v>0</v>
      </c>
      <c r="D847" s="26">
        <f>SUM(D848:D848)</f>
        <v>0</v>
      </c>
      <c r="E847" s="26">
        <f>SUM(E848:E848)</f>
        <v>0</v>
      </c>
      <c r="F847" s="151"/>
    </row>
    <row r="848" spans="1:6" ht="14.25">
      <c r="A848" s="28">
        <v>2120601</v>
      </c>
      <c r="B848" s="28" t="s">
        <v>747</v>
      </c>
      <c r="C848" s="25"/>
      <c r="D848" s="25"/>
      <c r="E848" s="25"/>
      <c r="F848" s="151"/>
    </row>
    <row r="849" spans="1:6" ht="14.25">
      <c r="A849" s="28">
        <v>21299</v>
      </c>
      <c r="B849" s="27" t="s">
        <v>746</v>
      </c>
      <c r="C849" s="26">
        <f>SUM(C850:C850)</f>
        <v>875</v>
      </c>
      <c r="D849" s="26">
        <f>SUM(D850:D850)</f>
        <v>756</v>
      </c>
      <c r="E849" s="26">
        <f>SUM(E850:E850)</f>
        <v>756</v>
      </c>
      <c r="F849" s="151">
        <f>E849/D849*100</f>
        <v>100</v>
      </c>
    </row>
    <row r="850" spans="1:6" ht="14.25">
      <c r="A850" s="28">
        <v>2129999</v>
      </c>
      <c r="B850" s="28" t="s">
        <v>745</v>
      </c>
      <c r="C850" s="25">
        <v>875</v>
      </c>
      <c r="D850" s="25">
        <v>756</v>
      </c>
      <c r="E850" s="25">
        <v>756</v>
      </c>
      <c r="F850" s="151">
        <f>E850/D850*100</f>
        <v>100</v>
      </c>
    </row>
    <row r="851" spans="1:6" ht="14.25">
      <c r="A851" s="28">
        <v>213</v>
      </c>
      <c r="B851" s="27" t="s">
        <v>350</v>
      </c>
      <c r="C851" s="26">
        <f>SUM(C852,C877,C902,C928,C939,C950,C956,C963,C970,C973)</f>
        <v>8541</v>
      </c>
      <c r="D851" s="26">
        <f>SUM(D852,D877,D902,D928,D939,D950,D956,D963,D970,D973)</f>
        <v>30883</v>
      </c>
      <c r="E851" s="26">
        <f>SUM(E852,E877,E902,E928,E939,E950,E956,E963,E970,E973)</f>
        <v>30882</v>
      </c>
      <c r="F851" s="151">
        <f>E851/D851*100</f>
        <v>99.99676197260628</v>
      </c>
    </row>
    <row r="852" spans="1:6" ht="14.25">
      <c r="A852" s="28">
        <v>21301</v>
      </c>
      <c r="B852" s="27" t="s">
        <v>351</v>
      </c>
      <c r="C852" s="26">
        <f>SUM(C853:C876)</f>
        <v>648</v>
      </c>
      <c r="D852" s="26">
        <f>SUM(D853:D876)</f>
        <v>1720</v>
      </c>
      <c r="E852" s="26">
        <f>SUM(E853:E876)</f>
        <v>1719</v>
      </c>
      <c r="F852" s="151">
        <f>E852/D852*100</f>
        <v>99.94186046511628</v>
      </c>
    </row>
    <row r="853" spans="1:6" ht="14.25">
      <c r="A853" s="28">
        <v>2130101</v>
      </c>
      <c r="B853" s="28" t="s">
        <v>1255</v>
      </c>
      <c r="C853" s="25">
        <v>228</v>
      </c>
      <c r="D853" s="150">
        <v>207</v>
      </c>
      <c r="E853" s="150">
        <v>207</v>
      </c>
      <c r="F853" s="151">
        <f>E853/D853*100</f>
        <v>100</v>
      </c>
    </row>
    <row r="854" spans="1:6" ht="14.25">
      <c r="A854" s="28">
        <v>2130102</v>
      </c>
      <c r="B854" s="28" t="s">
        <v>1256</v>
      </c>
      <c r="C854" s="25"/>
      <c r="D854" s="150"/>
      <c r="E854" s="150"/>
      <c r="F854" s="151"/>
    </row>
    <row r="855" spans="1:6" ht="14.25">
      <c r="A855" s="28">
        <v>2130103</v>
      </c>
      <c r="B855" s="28" t="s">
        <v>1257</v>
      </c>
      <c r="C855" s="25"/>
      <c r="D855" s="150"/>
      <c r="E855" s="150"/>
      <c r="F855" s="151"/>
    </row>
    <row r="856" spans="1:6" ht="14.25">
      <c r="A856" s="28">
        <v>2130104</v>
      </c>
      <c r="B856" s="28" t="s">
        <v>1264</v>
      </c>
      <c r="C856" s="25">
        <v>232</v>
      </c>
      <c r="D856" s="150">
        <v>234</v>
      </c>
      <c r="E856" s="150">
        <v>234</v>
      </c>
      <c r="F856" s="151">
        <f>E856/D856*100</f>
        <v>100</v>
      </c>
    </row>
    <row r="857" spans="1:6" ht="14.25">
      <c r="A857" s="28">
        <v>2130105</v>
      </c>
      <c r="B857" s="28" t="s">
        <v>352</v>
      </c>
      <c r="C857" s="25"/>
      <c r="D857" s="150"/>
      <c r="E857" s="150"/>
      <c r="F857" s="151"/>
    </row>
    <row r="858" spans="1:6" ht="14.25">
      <c r="A858" s="28">
        <v>2130106</v>
      </c>
      <c r="B858" s="28" t="s">
        <v>354</v>
      </c>
      <c r="C858" s="25">
        <v>10</v>
      </c>
      <c r="D858" s="150">
        <v>10</v>
      </c>
      <c r="E858" s="150">
        <v>10</v>
      </c>
      <c r="F858" s="151">
        <f>E858/D858*100</f>
        <v>100</v>
      </c>
    </row>
    <row r="859" spans="1:6" ht="14.25">
      <c r="A859" s="28">
        <v>2130108</v>
      </c>
      <c r="B859" s="28" t="s">
        <v>355</v>
      </c>
      <c r="C859" s="25">
        <v>35</v>
      </c>
      <c r="D859" s="150">
        <v>114</v>
      </c>
      <c r="E859" s="150">
        <v>114</v>
      </c>
      <c r="F859" s="151">
        <f>E859/D859*100</f>
        <v>100</v>
      </c>
    </row>
    <row r="860" spans="1:6" ht="14.25">
      <c r="A860" s="28">
        <v>2130109</v>
      </c>
      <c r="B860" s="28" t="s">
        <v>356</v>
      </c>
      <c r="C860" s="25"/>
      <c r="D860" s="150"/>
      <c r="E860" s="150"/>
      <c r="F860" s="151"/>
    </row>
    <row r="861" spans="1:6" ht="14.25">
      <c r="A861" s="28">
        <v>2130110</v>
      </c>
      <c r="B861" s="28" t="s">
        <v>357</v>
      </c>
      <c r="C861" s="25"/>
      <c r="D861" s="150"/>
      <c r="E861" s="150"/>
      <c r="F861" s="151"/>
    </row>
    <row r="862" spans="1:6" ht="14.25">
      <c r="A862" s="28">
        <v>2130111</v>
      </c>
      <c r="B862" s="28" t="s">
        <v>358</v>
      </c>
      <c r="C862" s="25"/>
      <c r="D862" s="150"/>
      <c r="E862" s="150"/>
      <c r="F862" s="151"/>
    </row>
    <row r="863" spans="1:6" ht="14.25">
      <c r="A863" s="28">
        <v>2130112</v>
      </c>
      <c r="B863" s="28" t="s">
        <v>359</v>
      </c>
      <c r="C863" s="25"/>
      <c r="D863" s="150"/>
      <c r="E863" s="150"/>
      <c r="F863" s="151"/>
    </row>
    <row r="864" spans="1:6" ht="14.25">
      <c r="A864" s="28">
        <v>2130114</v>
      </c>
      <c r="B864" s="28" t="s">
        <v>360</v>
      </c>
      <c r="C864" s="25"/>
      <c r="D864" s="150"/>
      <c r="E864" s="150"/>
      <c r="F864" s="151"/>
    </row>
    <row r="865" spans="1:6" ht="14.25">
      <c r="A865" s="28">
        <v>2130119</v>
      </c>
      <c r="B865" s="28" t="s">
        <v>361</v>
      </c>
      <c r="C865" s="25">
        <v>16</v>
      </c>
      <c r="D865" s="150">
        <v>16</v>
      </c>
      <c r="E865" s="150">
        <v>16</v>
      </c>
      <c r="F865" s="151"/>
    </row>
    <row r="866" spans="1:6" ht="14.25">
      <c r="A866" s="28">
        <v>2130120</v>
      </c>
      <c r="B866" s="28" t="s">
        <v>362</v>
      </c>
      <c r="C866" s="25"/>
      <c r="D866" s="150"/>
      <c r="E866" s="150"/>
      <c r="F866" s="151"/>
    </row>
    <row r="867" spans="1:6" ht="14.25">
      <c r="A867" s="28">
        <v>2130121</v>
      </c>
      <c r="B867" s="28" t="s">
        <v>363</v>
      </c>
      <c r="C867" s="25"/>
      <c r="D867" s="150"/>
      <c r="E867" s="150"/>
      <c r="F867" s="151"/>
    </row>
    <row r="868" spans="1:6" ht="14.25">
      <c r="A868" s="28">
        <v>2130122</v>
      </c>
      <c r="B868" s="28" t="s">
        <v>364</v>
      </c>
      <c r="C868" s="25"/>
      <c r="D868" s="150">
        <v>3</v>
      </c>
      <c r="E868" s="150">
        <v>2</v>
      </c>
      <c r="F868" s="151">
        <f>E868/D868*100</f>
        <v>66.66666666666666</v>
      </c>
    </row>
    <row r="869" spans="1:6" ht="14.25">
      <c r="A869" s="28">
        <v>2130124</v>
      </c>
      <c r="B869" s="28" t="s">
        <v>365</v>
      </c>
      <c r="C869" s="25"/>
      <c r="D869" s="150">
        <v>103</v>
      </c>
      <c r="E869" s="150">
        <v>103</v>
      </c>
      <c r="F869" s="151">
        <f>E869/D869*100</f>
        <v>100</v>
      </c>
    </row>
    <row r="870" spans="1:6" ht="14.25">
      <c r="A870" s="28">
        <v>2130125</v>
      </c>
      <c r="B870" s="28" t="s">
        <v>366</v>
      </c>
      <c r="C870" s="25"/>
      <c r="D870" s="150"/>
      <c r="E870" s="150"/>
      <c r="F870" s="151"/>
    </row>
    <row r="871" spans="1:6" ht="14.25">
      <c r="A871" s="28">
        <v>2130126</v>
      </c>
      <c r="B871" s="28" t="s">
        <v>367</v>
      </c>
      <c r="C871" s="25"/>
      <c r="D871" s="150"/>
      <c r="E871" s="150"/>
      <c r="F871" s="151"/>
    </row>
    <row r="872" spans="1:6" ht="14.25">
      <c r="A872" s="28">
        <v>2130135</v>
      </c>
      <c r="B872" s="28" t="s">
        <v>368</v>
      </c>
      <c r="C872" s="25"/>
      <c r="D872" s="150"/>
      <c r="E872" s="150"/>
      <c r="F872" s="151"/>
    </row>
    <row r="873" spans="1:6" ht="14.25">
      <c r="A873" s="28">
        <v>2130142</v>
      </c>
      <c r="B873" s="28" t="s">
        <v>369</v>
      </c>
      <c r="C873" s="25"/>
      <c r="D873" s="150"/>
      <c r="E873" s="150"/>
      <c r="F873" s="151"/>
    </row>
    <row r="874" spans="1:6" ht="14.25">
      <c r="A874" s="28">
        <v>2130148</v>
      </c>
      <c r="B874" s="28" t="s">
        <v>370</v>
      </c>
      <c r="C874" s="25"/>
      <c r="D874" s="150"/>
      <c r="E874" s="150"/>
      <c r="F874" s="151"/>
    </row>
    <row r="875" spans="1:6" ht="14.25">
      <c r="A875" s="28">
        <v>2130152</v>
      </c>
      <c r="B875" s="28" t="s">
        <v>371</v>
      </c>
      <c r="C875" s="25"/>
      <c r="D875" s="150"/>
      <c r="E875" s="150"/>
      <c r="F875" s="151"/>
    </row>
    <row r="876" spans="1:6" ht="14.25">
      <c r="A876" s="28">
        <v>2130199</v>
      </c>
      <c r="B876" s="28" t="s">
        <v>372</v>
      </c>
      <c r="C876" s="25">
        <v>127</v>
      </c>
      <c r="D876" s="150">
        <v>1033</v>
      </c>
      <c r="E876" s="150">
        <v>1033</v>
      </c>
      <c r="F876" s="151">
        <f>E876/D876*100</f>
        <v>100</v>
      </c>
    </row>
    <row r="877" spans="1:6" ht="14.25">
      <c r="A877" s="28">
        <v>21302</v>
      </c>
      <c r="B877" s="27" t="s">
        <v>1532</v>
      </c>
      <c r="C877" s="26">
        <f>SUM(C878:C901)</f>
        <v>370</v>
      </c>
      <c r="D877" s="26">
        <f>SUM(D878:D901)</f>
        <v>1673</v>
      </c>
      <c r="E877" s="26">
        <f>SUM(E878:E901)</f>
        <v>1673</v>
      </c>
      <c r="F877" s="151">
        <f>E877/D877*100</f>
        <v>100</v>
      </c>
    </row>
    <row r="878" spans="1:6" ht="14.25">
      <c r="A878" s="28">
        <v>2130201</v>
      </c>
      <c r="B878" s="28" t="s">
        <v>1255</v>
      </c>
      <c r="C878" s="25">
        <v>155</v>
      </c>
      <c r="D878" s="150">
        <v>107</v>
      </c>
      <c r="E878" s="150">
        <v>107</v>
      </c>
      <c r="F878" s="151">
        <f>E878/D878*100</f>
        <v>100</v>
      </c>
    </row>
    <row r="879" spans="1:6" ht="14.25">
      <c r="A879" s="28">
        <v>2130202</v>
      </c>
      <c r="B879" s="28" t="s">
        <v>1256</v>
      </c>
      <c r="C879" s="25"/>
      <c r="D879" s="150"/>
      <c r="E879" s="150"/>
      <c r="F879" s="151"/>
    </row>
    <row r="880" spans="1:6" ht="14.25">
      <c r="A880" s="28">
        <v>2130203</v>
      </c>
      <c r="B880" s="28" t="s">
        <v>1257</v>
      </c>
      <c r="C880" s="25"/>
      <c r="D880" s="150"/>
      <c r="E880" s="150"/>
      <c r="F880" s="151"/>
    </row>
    <row r="881" spans="1:6" ht="14.25">
      <c r="A881" s="28">
        <v>2130204</v>
      </c>
      <c r="B881" s="28" t="s">
        <v>1533</v>
      </c>
      <c r="C881" s="25">
        <v>79</v>
      </c>
      <c r="D881" s="150">
        <v>20</v>
      </c>
      <c r="E881" s="150">
        <v>20</v>
      </c>
      <c r="F881" s="151">
        <f>E881/D881*100</f>
        <v>100</v>
      </c>
    </row>
    <row r="882" spans="1:6" ht="14.25">
      <c r="A882" s="28">
        <v>2130205</v>
      </c>
      <c r="B882" s="28" t="s">
        <v>373</v>
      </c>
      <c r="C882" s="25">
        <v>130</v>
      </c>
      <c r="D882" s="150">
        <v>392</v>
      </c>
      <c r="E882" s="150">
        <v>392</v>
      </c>
      <c r="F882" s="151">
        <f>E882/D882*100</f>
        <v>100</v>
      </c>
    </row>
    <row r="883" spans="1:6" ht="14.25">
      <c r="A883" s="28">
        <v>2130206</v>
      </c>
      <c r="B883" s="28" t="s">
        <v>1553</v>
      </c>
      <c r="C883" s="25"/>
      <c r="D883" s="150"/>
      <c r="E883" s="150"/>
      <c r="F883" s="151"/>
    </row>
    <row r="884" spans="1:6" ht="14.25">
      <c r="A884" s="28">
        <v>2130207</v>
      </c>
      <c r="B884" s="28" t="s">
        <v>374</v>
      </c>
      <c r="C884" s="25"/>
      <c r="D884" s="150">
        <v>369</v>
      </c>
      <c r="E884" s="150">
        <v>369</v>
      </c>
      <c r="F884" s="151">
        <f>E884/D884*100</f>
        <v>100</v>
      </c>
    </row>
    <row r="885" spans="1:6" ht="14.25">
      <c r="A885" s="28">
        <v>2130209</v>
      </c>
      <c r="B885" s="28" t="s">
        <v>375</v>
      </c>
      <c r="C885" s="25"/>
      <c r="D885" s="150">
        <v>413</v>
      </c>
      <c r="E885" s="150">
        <v>413</v>
      </c>
      <c r="F885" s="151">
        <f>E885/D885*100</f>
        <v>100</v>
      </c>
    </row>
    <row r="886" spans="1:6" ht="14.25">
      <c r="A886" s="28">
        <v>2130210</v>
      </c>
      <c r="B886" s="28" t="s">
        <v>1534</v>
      </c>
      <c r="C886" s="25"/>
      <c r="D886" s="150"/>
      <c r="E886" s="150"/>
      <c r="F886" s="151"/>
    </row>
    <row r="887" spans="1:6" ht="14.25">
      <c r="A887" s="28">
        <v>2130211</v>
      </c>
      <c r="B887" s="28" t="s">
        <v>376</v>
      </c>
      <c r="C887" s="25">
        <v>1</v>
      </c>
      <c r="D887" s="150"/>
      <c r="E887" s="150"/>
      <c r="F887" s="151"/>
    </row>
    <row r="888" spans="1:6" ht="14.25">
      <c r="A888" s="28">
        <v>2130212</v>
      </c>
      <c r="B888" s="28" t="s">
        <v>377</v>
      </c>
      <c r="C888" s="25">
        <v>5</v>
      </c>
      <c r="D888" s="150">
        <v>300</v>
      </c>
      <c r="E888" s="150">
        <v>300</v>
      </c>
      <c r="F888" s="151">
        <f>E888/D888*100</f>
        <v>100</v>
      </c>
    </row>
    <row r="889" spans="1:6" ht="14.25">
      <c r="A889" s="21">
        <v>2130213</v>
      </c>
      <c r="B889" s="21" t="s">
        <v>1554</v>
      </c>
      <c r="C889" s="25"/>
      <c r="D889" s="150">
        <v>10</v>
      </c>
      <c r="E889" s="150">
        <v>10</v>
      </c>
      <c r="F889" s="151">
        <f>E889/D889*100</f>
        <v>100</v>
      </c>
    </row>
    <row r="890" spans="1:6" ht="14.25">
      <c r="A890" s="28">
        <v>2130217</v>
      </c>
      <c r="B890" s="28" t="s">
        <v>378</v>
      </c>
      <c r="C890" s="25"/>
      <c r="D890" s="150"/>
      <c r="E890" s="150"/>
      <c r="F890" s="151"/>
    </row>
    <row r="891" spans="1:6" ht="14.25">
      <c r="A891" s="28">
        <v>2130220</v>
      </c>
      <c r="B891" s="28" t="s">
        <v>1535</v>
      </c>
      <c r="C891" s="25"/>
      <c r="D891" s="150"/>
      <c r="E891" s="150"/>
      <c r="F891" s="151"/>
    </row>
    <row r="892" spans="1:6" ht="14.25">
      <c r="A892" s="28">
        <v>2130221</v>
      </c>
      <c r="B892" s="28" t="s">
        <v>1536</v>
      </c>
      <c r="C892" s="25"/>
      <c r="D892" s="150"/>
      <c r="E892" s="150"/>
      <c r="F892" s="151"/>
    </row>
    <row r="893" spans="1:6" ht="14.25">
      <c r="A893" s="28">
        <v>2130223</v>
      </c>
      <c r="B893" s="28" t="s">
        <v>379</v>
      </c>
      <c r="C893" s="25"/>
      <c r="D893" s="150"/>
      <c r="E893" s="150"/>
      <c r="F893" s="151"/>
    </row>
    <row r="894" spans="1:6" ht="14.25">
      <c r="A894" s="28">
        <v>2130226</v>
      </c>
      <c r="B894" s="28" t="s">
        <v>380</v>
      </c>
      <c r="C894" s="25"/>
      <c r="D894" s="150"/>
      <c r="E894" s="150"/>
      <c r="F894" s="151"/>
    </row>
    <row r="895" spans="1:6" ht="14.25">
      <c r="A895" s="28">
        <v>2130227</v>
      </c>
      <c r="B895" s="28" t="s">
        <v>1537</v>
      </c>
      <c r="C895" s="25"/>
      <c r="D895" s="150"/>
      <c r="E895" s="150"/>
      <c r="F895" s="151"/>
    </row>
    <row r="896" spans="1:6" ht="14.25">
      <c r="A896" s="28">
        <v>2130232</v>
      </c>
      <c r="B896" s="28" t="s">
        <v>381</v>
      </c>
      <c r="C896" s="25"/>
      <c r="D896" s="150"/>
      <c r="E896" s="150"/>
      <c r="F896" s="151"/>
    </row>
    <row r="897" spans="1:6" ht="14.25">
      <c r="A897" s="28">
        <v>2130234</v>
      </c>
      <c r="B897" s="28" t="s">
        <v>1538</v>
      </c>
      <c r="C897" s="25"/>
      <c r="D897" s="150">
        <v>5</v>
      </c>
      <c r="E897" s="150">
        <v>5</v>
      </c>
      <c r="F897" s="151">
        <f>E897/D897*100</f>
        <v>100</v>
      </c>
    </row>
    <row r="898" spans="1:6" ht="14.25">
      <c r="A898" s="28" t="s">
        <v>1539</v>
      </c>
      <c r="B898" s="209" t="s">
        <v>1540</v>
      </c>
      <c r="C898" s="25"/>
      <c r="D898" s="150"/>
      <c r="E898" s="150"/>
      <c r="F898" s="151"/>
    </row>
    <row r="899" spans="1:6" ht="14.25">
      <c r="A899" s="28" t="s">
        <v>1541</v>
      </c>
      <c r="B899" s="209" t="s">
        <v>1542</v>
      </c>
      <c r="C899" s="25"/>
      <c r="D899" s="150">
        <v>7</v>
      </c>
      <c r="E899" s="150">
        <v>7</v>
      </c>
      <c r="F899" s="151">
        <f>E899/D899*100</f>
        <v>100</v>
      </c>
    </row>
    <row r="900" spans="1:6" ht="14.25">
      <c r="A900" s="21" t="s">
        <v>1543</v>
      </c>
      <c r="B900" s="209" t="s">
        <v>1544</v>
      </c>
      <c r="C900" s="25"/>
      <c r="D900" s="150"/>
      <c r="E900" s="150"/>
      <c r="F900" s="151"/>
    </row>
    <row r="901" spans="1:6" ht="14.25">
      <c r="A901" s="21" t="s">
        <v>1545</v>
      </c>
      <c r="B901" s="21" t="s">
        <v>1546</v>
      </c>
      <c r="C901" s="25"/>
      <c r="D901" s="150">
        <v>50</v>
      </c>
      <c r="E901" s="150">
        <v>50</v>
      </c>
      <c r="F901" s="151">
        <f>E901/D901*100</f>
        <v>100</v>
      </c>
    </row>
    <row r="902" spans="1:6" ht="14.25">
      <c r="A902" s="28">
        <v>21303</v>
      </c>
      <c r="B902" s="27" t="s">
        <v>382</v>
      </c>
      <c r="C902" s="26">
        <f>SUM(C903:C927)</f>
        <v>257</v>
      </c>
      <c r="D902" s="26">
        <f>SUM(D903:D927)</f>
        <v>2481</v>
      </c>
      <c r="E902" s="26">
        <f>SUM(E903:E927)</f>
        <v>2481</v>
      </c>
      <c r="F902" s="151">
        <f>E902/D902*100</f>
        <v>100</v>
      </c>
    </row>
    <row r="903" spans="1:6" ht="14.25">
      <c r="A903" s="28">
        <v>2130301</v>
      </c>
      <c r="B903" s="28" t="s">
        <v>1255</v>
      </c>
      <c r="C903" s="25">
        <v>85</v>
      </c>
      <c r="D903" s="150">
        <v>70</v>
      </c>
      <c r="E903" s="150">
        <v>70</v>
      </c>
      <c r="F903" s="151">
        <f>E903/D903*100</f>
        <v>100</v>
      </c>
    </row>
    <row r="904" spans="1:6" ht="14.25">
      <c r="A904" s="28">
        <v>2130302</v>
      </c>
      <c r="B904" s="28" t="s">
        <v>1256</v>
      </c>
      <c r="C904" s="25"/>
      <c r="D904" s="150"/>
      <c r="E904" s="150"/>
      <c r="F904" s="151"/>
    </row>
    <row r="905" spans="1:6" ht="14.25">
      <c r="A905" s="28">
        <v>2130303</v>
      </c>
      <c r="B905" s="28" t="s">
        <v>1257</v>
      </c>
      <c r="C905" s="25"/>
      <c r="D905" s="25"/>
      <c r="E905" s="25"/>
      <c r="F905" s="151"/>
    </row>
    <row r="906" spans="1:6" ht="14.25">
      <c r="A906" s="21" t="s">
        <v>1555</v>
      </c>
      <c r="B906" s="21" t="s">
        <v>383</v>
      </c>
      <c r="C906" s="25">
        <v>91</v>
      </c>
      <c r="D906" s="25">
        <v>90</v>
      </c>
      <c r="E906" s="25">
        <v>90</v>
      </c>
      <c r="F906" s="151">
        <f>E906/D906*100</f>
        <v>100</v>
      </c>
    </row>
    <row r="907" spans="1:6" ht="14.25">
      <c r="A907" s="28">
        <v>2130305</v>
      </c>
      <c r="B907" s="28" t="s">
        <v>384</v>
      </c>
      <c r="C907" s="25"/>
      <c r="D907" s="25"/>
      <c r="E907" s="25"/>
      <c r="F907" s="151"/>
    </row>
    <row r="908" spans="1:6" ht="14.25">
      <c r="A908" s="28">
        <v>2130306</v>
      </c>
      <c r="B908" s="28" t="s">
        <v>385</v>
      </c>
      <c r="C908" s="25"/>
      <c r="D908" s="25">
        <v>100</v>
      </c>
      <c r="E908" s="25">
        <v>100</v>
      </c>
      <c r="F908" s="151">
        <f>E908/D908*100</f>
        <v>100</v>
      </c>
    </row>
    <row r="909" spans="1:6" ht="14.25">
      <c r="A909" s="28">
        <v>2130307</v>
      </c>
      <c r="B909" s="28" t="s">
        <v>386</v>
      </c>
      <c r="C909" s="25"/>
      <c r="D909" s="25"/>
      <c r="E909" s="25"/>
      <c r="F909" s="151"/>
    </row>
    <row r="910" spans="1:6" ht="14.25">
      <c r="A910" s="28">
        <v>2130308</v>
      </c>
      <c r="B910" s="28" t="s">
        <v>387</v>
      </c>
      <c r="C910" s="25">
        <v>20</v>
      </c>
      <c r="D910" s="150"/>
      <c r="E910" s="150"/>
      <c r="F910" s="151"/>
    </row>
    <row r="911" spans="1:6" ht="14.25">
      <c r="A911" s="28">
        <v>2130309</v>
      </c>
      <c r="B911" s="28" t="s">
        <v>388</v>
      </c>
      <c r="C911" s="25"/>
      <c r="D911" s="25"/>
      <c r="E911" s="25"/>
      <c r="F911" s="151"/>
    </row>
    <row r="912" spans="1:6" ht="14.25">
      <c r="A912" s="28">
        <v>2130310</v>
      </c>
      <c r="B912" s="28" t="s">
        <v>389</v>
      </c>
      <c r="C912" s="25"/>
      <c r="D912" s="25">
        <v>700</v>
      </c>
      <c r="E912" s="25">
        <v>700</v>
      </c>
      <c r="F912" s="151">
        <f>E912/D912*100</f>
        <v>100</v>
      </c>
    </row>
    <row r="913" spans="1:6" ht="14.25">
      <c r="A913" s="28">
        <v>2130311</v>
      </c>
      <c r="B913" s="28" t="s">
        <v>390</v>
      </c>
      <c r="C913" s="25">
        <v>15</v>
      </c>
      <c r="D913" s="25">
        <v>10</v>
      </c>
      <c r="E913" s="25">
        <v>10</v>
      </c>
      <c r="F913" s="151">
        <f>E913/D913*100</f>
        <v>100</v>
      </c>
    </row>
    <row r="914" spans="1:6" ht="14.25">
      <c r="A914" s="28">
        <v>2130312</v>
      </c>
      <c r="B914" s="28" t="s">
        <v>391</v>
      </c>
      <c r="C914" s="25">
        <v>4</v>
      </c>
      <c r="D914" s="150">
        <v>4</v>
      </c>
      <c r="E914" s="150">
        <v>4</v>
      </c>
      <c r="F914" s="151">
        <f>E914/D914*100</f>
        <v>100</v>
      </c>
    </row>
    <row r="915" spans="1:6" ht="14.25">
      <c r="A915" s="28">
        <v>2130313</v>
      </c>
      <c r="B915" s="28" t="s">
        <v>392</v>
      </c>
      <c r="C915" s="25"/>
      <c r="D915" s="25"/>
      <c r="E915" s="25"/>
      <c r="F915" s="151"/>
    </row>
    <row r="916" spans="1:6" ht="14.25">
      <c r="A916" s="28">
        <v>2130314</v>
      </c>
      <c r="B916" s="28" t="s">
        <v>393</v>
      </c>
      <c r="C916" s="25">
        <v>20</v>
      </c>
      <c r="D916" s="150">
        <v>85</v>
      </c>
      <c r="E916" s="150">
        <v>85</v>
      </c>
      <c r="F916" s="151">
        <f>E916/D916*100</f>
        <v>100</v>
      </c>
    </row>
    <row r="917" spans="1:6" ht="14.25">
      <c r="A917" s="28">
        <v>2130315</v>
      </c>
      <c r="B917" s="28" t="s">
        <v>394</v>
      </c>
      <c r="C917" s="25"/>
      <c r="D917" s="25"/>
      <c r="E917" s="25"/>
      <c r="F917" s="151"/>
    </row>
    <row r="918" spans="1:6" ht="14.25">
      <c r="A918" s="28">
        <v>2130316</v>
      </c>
      <c r="B918" s="28" t="s">
        <v>395</v>
      </c>
      <c r="C918" s="25">
        <v>12</v>
      </c>
      <c r="D918" s="25"/>
      <c r="E918" s="25"/>
      <c r="F918" s="151"/>
    </row>
    <row r="919" spans="1:6" ht="14.25">
      <c r="A919" s="28">
        <v>2130317</v>
      </c>
      <c r="B919" s="28" t="s">
        <v>396</v>
      </c>
      <c r="C919" s="25"/>
      <c r="D919" s="25"/>
      <c r="E919" s="25"/>
      <c r="F919" s="151"/>
    </row>
    <row r="920" spans="1:6" ht="14.25">
      <c r="A920" s="28">
        <v>2130318</v>
      </c>
      <c r="B920" s="28" t="s">
        <v>397</v>
      </c>
      <c r="C920" s="25"/>
      <c r="D920" s="25"/>
      <c r="E920" s="25"/>
      <c r="F920" s="151"/>
    </row>
    <row r="921" spans="1:6" ht="14.25">
      <c r="A921" s="28">
        <v>2130319</v>
      </c>
      <c r="B921" s="28" t="s">
        <v>398</v>
      </c>
      <c r="C921" s="25">
        <v>10</v>
      </c>
      <c r="D921" s="150">
        <v>10</v>
      </c>
      <c r="E921" s="150">
        <v>10</v>
      </c>
      <c r="F921" s="151">
        <f>E921/D921*100</f>
        <v>100</v>
      </c>
    </row>
    <row r="922" spans="1:6" ht="14.25">
      <c r="A922" s="28">
        <v>2130321</v>
      </c>
      <c r="B922" s="28" t="s">
        <v>399</v>
      </c>
      <c r="C922" s="25"/>
      <c r="D922" s="25">
        <v>80</v>
      </c>
      <c r="E922" s="25">
        <v>80</v>
      </c>
      <c r="F922" s="151">
        <f>E922/D922*100</f>
        <v>100</v>
      </c>
    </row>
    <row r="923" spans="1:6" ht="14.25">
      <c r="A923" s="28">
        <v>2130322</v>
      </c>
      <c r="B923" s="28" t="s">
        <v>400</v>
      </c>
      <c r="C923" s="25"/>
      <c r="D923" s="25"/>
      <c r="E923" s="25"/>
      <c r="F923" s="151"/>
    </row>
    <row r="924" spans="1:6" ht="14.25">
      <c r="A924" s="28">
        <v>2130333</v>
      </c>
      <c r="B924" s="28" t="s">
        <v>379</v>
      </c>
      <c r="C924" s="25"/>
      <c r="D924" s="25"/>
      <c r="E924" s="25"/>
      <c r="F924" s="151"/>
    </row>
    <row r="925" spans="1:6" ht="14.25">
      <c r="A925" s="28">
        <v>2130334</v>
      </c>
      <c r="B925" s="28" t="s">
        <v>401</v>
      </c>
      <c r="C925" s="25"/>
      <c r="D925" s="25"/>
      <c r="E925" s="25"/>
      <c r="F925" s="151"/>
    </row>
    <row r="926" spans="1:6" ht="14.25">
      <c r="A926" s="28">
        <v>2130335</v>
      </c>
      <c r="B926" s="28" t="s">
        <v>402</v>
      </c>
      <c r="C926" s="25"/>
      <c r="D926" s="150">
        <v>403</v>
      </c>
      <c r="E926" s="150">
        <v>403</v>
      </c>
      <c r="F926" s="151">
        <f>E926/D926*100</f>
        <v>100</v>
      </c>
    </row>
    <row r="927" spans="1:6" ht="14.25">
      <c r="A927" s="28">
        <v>2130399</v>
      </c>
      <c r="B927" s="28" t="s">
        <v>403</v>
      </c>
      <c r="C927" s="25"/>
      <c r="D927" s="150">
        <v>929</v>
      </c>
      <c r="E927" s="150">
        <v>929</v>
      </c>
      <c r="F927" s="151">
        <f>E927/D927*100</f>
        <v>100</v>
      </c>
    </row>
    <row r="928" spans="1:6" ht="14.25">
      <c r="A928" s="28">
        <v>21304</v>
      </c>
      <c r="B928" s="27" t="s">
        <v>404</v>
      </c>
      <c r="C928" s="26">
        <f>SUM(C929:C938)</f>
        <v>0</v>
      </c>
      <c r="D928" s="26">
        <f>SUM(D929:D938)</f>
        <v>0</v>
      </c>
      <c r="E928" s="26">
        <f>SUM(E929:E938)</f>
        <v>0</v>
      </c>
      <c r="F928" s="151"/>
    </row>
    <row r="929" spans="1:6" ht="14.25">
      <c r="A929" s="28">
        <v>2130401</v>
      </c>
      <c r="B929" s="28" t="s">
        <v>1255</v>
      </c>
      <c r="C929" s="25"/>
      <c r="D929" s="25"/>
      <c r="E929" s="25"/>
      <c r="F929" s="151"/>
    </row>
    <row r="930" spans="1:6" ht="14.25">
      <c r="A930" s="28">
        <v>2130402</v>
      </c>
      <c r="B930" s="28" t="s">
        <v>1256</v>
      </c>
      <c r="C930" s="25"/>
      <c r="D930" s="25"/>
      <c r="E930" s="25"/>
      <c r="F930" s="151"/>
    </row>
    <row r="931" spans="1:6" ht="14.25">
      <c r="A931" s="28">
        <v>2130403</v>
      </c>
      <c r="B931" s="28" t="s">
        <v>1257</v>
      </c>
      <c r="C931" s="25"/>
      <c r="D931" s="25"/>
      <c r="E931" s="25"/>
      <c r="F931" s="151"/>
    </row>
    <row r="932" spans="1:6" ht="14.25">
      <c r="A932" s="28">
        <v>2130404</v>
      </c>
      <c r="B932" s="28" t="s">
        <v>405</v>
      </c>
      <c r="C932" s="25"/>
      <c r="D932" s="25"/>
      <c r="E932" s="25"/>
      <c r="F932" s="151"/>
    </row>
    <row r="933" spans="1:6" ht="14.25">
      <c r="A933" s="28">
        <v>2130405</v>
      </c>
      <c r="B933" s="28" t="s">
        <v>406</v>
      </c>
      <c r="C933" s="25"/>
      <c r="D933" s="25"/>
      <c r="E933" s="25"/>
      <c r="F933" s="151"/>
    </row>
    <row r="934" spans="1:6" ht="14.25">
      <c r="A934" s="28">
        <v>2130406</v>
      </c>
      <c r="B934" s="28" t="s">
        <v>407</v>
      </c>
      <c r="C934" s="25"/>
      <c r="D934" s="25"/>
      <c r="E934" s="25"/>
      <c r="F934" s="151"/>
    </row>
    <row r="935" spans="1:6" ht="14.25">
      <c r="A935" s="28">
        <v>2130407</v>
      </c>
      <c r="B935" s="28" t="s">
        <v>408</v>
      </c>
      <c r="C935" s="25"/>
      <c r="D935" s="25"/>
      <c r="E935" s="25"/>
      <c r="F935" s="151"/>
    </row>
    <row r="936" spans="1:6" ht="14.25">
      <c r="A936" s="28">
        <v>2130408</v>
      </c>
      <c r="B936" s="28" t="s">
        <v>409</v>
      </c>
      <c r="C936" s="25"/>
      <c r="D936" s="25"/>
      <c r="E936" s="25"/>
      <c r="F936" s="151"/>
    </row>
    <row r="937" spans="1:6" ht="14.25">
      <c r="A937" s="28">
        <v>2130409</v>
      </c>
      <c r="B937" s="28" t="s">
        <v>410</v>
      </c>
      <c r="C937" s="25"/>
      <c r="D937" s="25"/>
      <c r="E937" s="25"/>
      <c r="F937" s="151"/>
    </row>
    <row r="938" spans="1:6" ht="14.25">
      <c r="A938" s="28">
        <v>2130499</v>
      </c>
      <c r="B938" s="28" t="s">
        <v>411</v>
      </c>
      <c r="C938" s="25"/>
      <c r="D938" s="25"/>
      <c r="E938" s="25"/>
      <c r="F938" s="151"/>
    </row>
    <row r="939" spans="1:6" ht="14.25">
      <c r="A939" s="28">
        <v>21305</v>
      </c>
      <c r="B939" s="27" t="s">
        <v>412</v>
      </c>
      <c r="C939" s="26">
        <f>SUM(C940:C949)</f>
        <v>5988</v>
      </c>
      <c r="D939" s="26">
        <f>SUM(D940:D949)</f>
        <v>23461</v>
      </c>
      <c r="E939" s="26">
        <f>SUM(E940:E949)</f>
        <v>23461</v>
      </c>
      <c r="F939" s="151">
        <f>E939/D939*100</f>
        <v>100</v>
      </c>
    </row>
    <row r="940" spans="1:6" ht="14.25">
      <c r="A940" s="28">
        <v>2130501</v>
      </c>
      <c r="B940" s="28" t="s">
        <v>1255</v>
      </c>
      <c r="C940" s="25">
        <v>150</v>
      </c>
      <c r="D940" s="150">
        <v>130</v>
      </c>
      <c r="E940" s="150">
        <v>130</v>
      </c>
      <c r="F940" s="151">
        <f>E940/D940*100</f>
        <v>100</v>
      </c>
    </row>
    <row r="941" spans="1:6" ht="14.25">
      <c r="A941" s="28">
        <v>2130502</v>
      </c>
      <c r="B941" s="28" t="s">
        <v>1256</v>
      </c>
      <c r="C941" s="25"/>
      <c r="D941" s="150"/>
      <c r="E941" s="150"/>
      <c r="F941" s="151"/>
    </row>
    <row r="942" spans="1:6" ht="14.25">
      <c r="A942" s="28">
        <v>2130503</v>
      </c>
      <c r="B942" s="28" t="s">
        <v>1257</v>
      </c>
      <c r="C942" s="25"/>
      <c r="D942" s="150"/>
      <c r="E942" s="150"/>
      <c r="F942" s="151"/>
    </row>
    <row r="943" spans="1:6" ht="14.25">
      <c r="A943" s="28">
        <v>2130504</v>
      </c>
      <c r="B943" s="28" t="s">
        <v>413</v>
      </c>
      <c r="C943" s="25">
        <v>12</v>
      </c>
      <c r="D943" s="150"/>
      <c r="E943" s="150"/>
      <c r="F943" s="151"/>
    </row>
    <row r="944" spans="1:6" ht="14.25">
      <c r="A944" s="28">
        <v>2130505</v>
      </c>
      <c r="B944" s="28" t="s">
        <v>414</v>
      </c>
      <c r="C944" s="25"/>
      <c r="D944" s="150"/>
      <c r="E944" s="150"/>
      <c r="F944" s="151"/>
    </row>
    <row r="945" spans="1:6" ht="14.25">
      <c r="A945" s="28">
        <v>2130506</v>
      </c>
      <c r="B945" s="28" t="s">
        <v>415</v>
      </c>
      <c r="C945" s="25"/>
      <c r="D945" s="150">
        <v>114</v>
      </c>
      <c r="E945" s="150">
        <v>114</v>
      </c>
      <c r="F945" s="151">
        <f>E945/D945*100</f>
        <v>100</v>
      </c>
    </row>
    <row r="946" spans="1:6" ht="14.25">
      <c r="A946" s="28">
        <v>2130507</v>
      </c>
      <c r="B946" s="28" t="s">
        <v>416</v>
      </c>
      <c r="C946" s="25"/>
      <c r="D946" s="150"/>
      <c r="E946" s="150"/>
      <c r="F946" s="151"/>
    </row>
    <row r="947" spans="1:6" ht="14.25">
      <c r="A947" s="28">
        <v>2130508</v>
      </c>
      <c r="B947" s="28" t="s">
        <v>417</v>
      </c>
      <c r="C947" s="25"/>
      <c r="D947" s="150"/>
      <c r="E947" s="150"/>
      <c r="F947" s="151"/>
    </row>
    <row r="948" spans="1:6" ht="14.25">
      <c r="A948" s="28">
        <v>2130550</v>
      </c>
      <c r="B948" s="28" t="s">
        <v>418</v>
      </c>
      <c r="C948" s="25">
        <v>35</v>
      </c>
      <c r="D948" s="150">
        <v>28</v>
      </c>
      <c r="E948" s="150">
        <v>28</v>
      </c>
      <c r="F948" s="151">
        <f>E948/D948*100</f>
        <v>100</v>
      </c>
    </row>
    <row r="949" spans="1:6" ht="14.25">
      <c r="A949" s="28">
        <v>2130599</v>
      </c>
      <c r="B949" s="28" t="s">
        <v>419</v>
      </c>
      <c r="C949" s="25">
        <v>5791</v>
      </c>
      <c r="D949" s="150">
        <v>23189</v>
      </c>
      <c r="E949" s="150">
        <v>23189</v>
      </c>
      <c r="F949" s="151">
        <f>E949/D949*100</f>
        <v>100</v>
      </c>
    </row>
    <row r="950" spans="1:6" ht="14.25">
      <c r="A950" s="28">
        <v>21306</v>
      </c>
      <c r="B950" s="27" t="s">
        <v>420</v>
      </c>
      <c r="C950" s="26">
        <f>SUM(C951:C955)</f>
        <v>0</v>
      </c>
      <c r="D950" s="26">
        <f>SUM(D951:D955)</f>
        <v>0</v>
      </c>
      <c r="E950" s="26">
        <f>SUM(E951:E955)</f>
        <v>0</v>
      </c>
      <c r="F950" s="151"/>
    </row>
    <row r="951" spans="1:6" ht="14.25">
      <c r="A951" s="28">
        <v>2130601</v>
      </c>
      <c r="B951" s="28" t="s">
        <v>1524</v>
      </c>
      <c r="C951" s="25"/>
      <c r="D951" s="25"/>
      <c r="E951" s="25"/>
      <c r="F951" s="151"/>
    </row>
    <row r="952" spans="1:6" ht="14.25">
      <c r="A952" s="28">
        <v>2130602</v>
      </c>
      <c r="B952" s="28" t="s">
        <v>421</v>
      </c>
      <c r="C952" s="25"/>
      <c r="D952" s="150"/>
      <c r="E952" s="150"/>
      <c r="F952" s="151"/>
    </row>
    <row r="953" spans="1:6" ht="14.25">
      <c r="A953" s="28">
        <v>2130603</v>
      </c>
      <c r="B953" s="28" t="s">
        <v>1547</v>
      </c>
      <c r="C953" s="25"/>
      <c r="D953" s="150"/>
      <c r="E953" s="150"/>
      <c r="F953" s="151"/>
    </row>
    <row r="954" spans="1:6" ht="14.25">
      <c r="A954" s="28">
        <v>2130604</v>
      </c>
      <c r="B954" s="28" t="s">
        <v>1548</v>
      </c>
      <c r="C954" s="25"/>
      <c r="D954" s="25"/>
      <c r="E954" s="25"/>
      <c r="F954" s="151"/>
    </row>
    <row r="955" spans="1:6" ht="14.25">
      <c r="A955" s="28">
        <v>2130699</v>
      </c>
      <c r="B955" s="28" t="s">
        <v>422</v>
      </c>
      <c r="C955" s="25"/>
      <c r="D955" s="25"/>
      <c r="E955" s="25"/>
      <c r="F955" s="151"/>
    </row>
    <row r="956" spans="1:6" ht="14.25">
      <c r="A956" s="28">
        <v>21307</v>
      </c>
      <c r="B956" s="27" t="s">
        <v>423</v>
      </c>
      <c r="C956" s="26">
        <f>SUM(C957:C962)</f>
        <v>1141</v>
      </c>
      <c r="D956" s="26">
        <f>SUM(D957:D962)</f>
        <v>1444</v>
      </c>
      <c r="E956" s="26">
        <f>SUM(E957:E962)</f>
        <v>1444</v>
      </c>
      <c r="F956" s="151">
        <f>E956/D956*100</f>
        <v>100</v>
      </c>
    </row>
    <row r="957" spans="1:6" ht="14.25">
      <c r="A957" s="28">
        <v>2130701</v>
      </c>
      <c r="B957" s="28" t="s">
        <v>424</v>
      </c>
      <c r="C957" s="25"/>
      <c r="D957" s="150">
        <v>59</v>
      </c>
      <c r="E957" s="150">
        <v>59</v>
      </c>
      <c r="F957" s="151">
        <f>E957/D957*100</f>
        <v>100</v>
      </c>
    </row>
    <row r="958" spans="1:6" ht="14.25">
      <c r="A958" s="28">
        <v>2130704</v>
      </c>
      <c r="B958" s="28" t="s">
        <v>425</v>
      </c>
      <c r="C958" s="25"/>
      <c r="D958" s="150"/>
      <c r="E958" s="150"/>
      <c r="F958" s="151"/>
    </row>
    <row r="959" spans="1:6" ht="14.25">
      <c r="A959" s="28">
        <v>2130705</v>
      </c>
      <c r="B959" s="28" t="s">
        <v>426</v>
      </c>
      <c r="C959" s="25">
        <v>1141</v>
      </c>
      <c r="D959" s="150">
        <v>1191</v>
      </c>
      <c r="E959" s="150">
        <v>1191</v>
      </c>
      <c r="F959" s="151">
        <f>E959/D959*100</f>
        <v>100</v>
      </c>
    </row>
    <row r="960" spans="1:6" ht="14.25">
      <c r="A960" s="28">
        <v>2130706</v>
      </c>
      <c r="B960" s="28" t="s">
        <v>427</v>
      </c>
      <c r="C960" s="25"/>
      <c r="D960" s="150">
        <v>175</v>
      </c>
      <c r="E960" s="150">
        <v>175</v>
      </c>
      <c r="F960" s="151">
        <f>E960/D960*100</f>
        <v>100</v>
      </c>
    </row>
    <row r="961" spans="1:6" ht="14.25">
      <c r="A961" s="28">
        <v>2130707</v>
      </c>
      <c r="B961" s="28" t="s">
        <v>428</v>
      </c>
      <c r="C961" s="25"/>
      <c r="D961" s="150"/>
      <c r="E961" s="150"/>
      <c r="F961" s="151"/>
    </row>
    <row r="962" spans="1:6" ht="14.25">
      <c r="A962" s="28">
        <v>2130799</v>
      </c>
      <c r="B962" s="28" t="s">
        <v>429</v>
      </c>
      <c r="C962" s="25"/>
      <c r="D962" s="150">
        <v>19</v>
      </c>
      <c r="E962" s="150">
        <v>19</v>
      </c>
      <c r="F962" s="151">
        <f>E962/D962*100</f>
        <v>100</v>
      </c>
    </row>
    <row r="963" spans="1:6" ht="14.25">
      <c r="A963" s="28">
        <v>21308</v>
      </c>
      <c r="B963" s="27" t="s">
        <v>430</v>
      </c>
      <c r="C963" s="26">
        <f>SUM(C964:C969)</f>
        <v>137</v>
      </c>
      <c r="D963" s="26">
        <f>SUM(D964:D969)</f>
        <v>97</v>
      </c>
      <c r="E963" s="26">
        <f>SUM(E964:E969)</f>
        <v>97</v>
      </c>
      <c r="F963" s="151">
        <f>E963/D963*100</f>
        <v>100</v>
      </c>
    </row>
    <row r="964" spans="1:6" ht="14.25">
      <c r="A964" s="28">
        <v>2130801</v>
      </c>
      <c r="B964" s="28" t="s">
        <v>431</v>
      </c>
      <c r="C964" s="25"/>
      <c r="D964" s="25"/>
      <c r="E964" s="150"/>
      <c r="F964" s="151"/>
    </row>
    <row r="965" spans="1:6" ht="14.25">
      <c r="A965" s="28">
        <v>2130802</v>
      </c>
      <c r="B965" s="28" t="s">
        <v>432</v>
      </c>
      <c r="C965" s="25"/>
      <c r="D965" s="25"/>
      <c r="E965" s="150"/>
      <c r="F965" s="151"/>
    </row>
    <row r="966" spans="1:6" ht="14.25">
      <c r="A966" s="28">
        <v>2130803</v>
      </c>
      <c r="B966" s="28" t="s">
        <v>433</v>
      </c>
      <c r="C966" s="25">
        <v>137</v>
      </c>
      <c r="D966" s="150">
        <v>89</v>
      </c>
      <c r="E966" s="150">
        <v>89</v>
      </c>
      <c r="F966" s="151">
        <f>E966/D966*100</f>
        <v>100</v>
      </c>
    </row>
    <row r="967" spans="1:6" ht="14.25">
      <c r="A967" s="28">
        <v>2130804</v>
      </c>
      <c r="B967" s="28" t="s">
        <v>1165</v>
      </c>
      <c r="C967" s="25"/>
      <c r="D967" s="150">
        <v>6</v>
      </c>
      <c r="E967" s="150">
        <v>6</v>
      </c>
      <c r="F967" s="151">
        <f>E967/D967*100</f>
        <v>100</v>
      </c>
    </row>
    <row r="968" spans="1:6" ht="14.25">
      <c r="A968" s="28">
        <v>2130805</v>
      </c>
      <c r="B968" s="28" t="s">
        <v>1166</v>
      </c>
      <c r="C968" s="25"/>
      <c r="D968" s="150"/>
      <c r="E968" s="150"/>
      <c r="F968" s="151"/>
    </row>
    <row r="969" spans="1:6" ht="14.25">
      <c r="A969" s="28">
        <v>2130899</v>
      </c>
      <c r="B969" s="28" t="s">
        <v>434</v>
      </c>
      <c r="C969" s="25"/>
      <c r="D969" s="150">
        <v>2</v>
      </c>
      <c r="E969" s="150">
        <v>2</v>
      </c>
      <c r="F969" s="151">
        <f>E969/D969*100</f>
        <v>100</v>
      </c>
    </row>
    <row r="970" spans="1:6" ht="14.25">
      <c r="A970" s="28">
        <v>21309</v>
      </c>
      <c r="B970" s="27" t="s">
        <v>435</v>
      </c>
      <c r="C970" s="26">
        <f>SUM(C971:C972)</f>
        <v>0</v>
      </c>
      <c r="D970" s="26">
        <f>SUM(D971:D972)</f>
        <v>0</v>
      </c>
      <c r="E970" s="26">
        <f>SUM(E971:E972)</f>
        <v>0</v>
      </c>
      <c r="F970" s="151"/>
    </row>
    <row r="971" spans="1:6" ht="14.25">
      <c r="A971" s="28">
        <v>2130901</v>
      </c>
      <c r="B971" s="28" t="s">
        <v>436</v>
      </c>
      <c r="C971" s="25"/>
      <c r="D971" s="25"/>
      <c r="E971" s="25"/>
      <c r="F971" s="151"/>
    </row>
    <row r="972" spans="1:6" ht="14.25">
      <c r="A972" s="28">
        <v>2130903</v>
      </c>
      <c r="B972" s="28" t="s">
        <v>437</v>
      </c>
      <c r="C972" s="25"/>
      <c r="D972" s="25"/>
      <c r="E972" s="25"/>
      <c r="F972" s="151"/>
    </row>
    <row r="973" spans="1:6" ht="14.25">
      <c r="A973" s="28">
        <v>21399</v>
      </c>
      <c r="B973" s="27" t="s">
        <v>1549</v>
      </c>
      <c r="C973" s="26">
        <f>SUM(C974:C975)</f>
        <v>0</v>
      </c>
      <c r="D973" s="26">
        <f>SUM(D974:D975)</f>
        <v>7</v>
      </c>
      <c r="E973" s="26">
        <f>SUM(E974:E975)</f>
        <v>7</v>
      </c>
      <c r="F973" s="151">
        <f>E973/D973*100</f>
        <v>100</v>
      </c>
    </row>
    <row r="974" spans="1:6" ht="14.25">
      <c r="A974" s="28">
        <v>2139901</v>
      </c>
      <c r="B974" s="28" t="s">
        <v>438</v>
      </c>
      <c r="C974" s="25"/>
      <c r="D974" s="25"/>
      <c r="E974" s="25"/>
      <c r="F974" s="151"/>
    </row>
    <row r="975" spans="1:6" ht="14.25">
      <c r="A975" s="28">
        <v>2139999</v>
      </c>
      <c r="B975" s="28" t="s">
        <v>1550</v>
      </c>
      <c r="C975" s="25"/>
      <c r="D975" s="25">
        <v>7</v>
      </c>
      <c r="E975" s="25">
        <v>7</v>
      </c>
      <c r="F975" s="151">
        <f>E975/D975*100</f>
        <v>100</v>
      </c>
    </row>
    <row r="976" spans="1:6" ht="14.25">
      <c r="A976" s="28">
        <v>214</v>
      </c>
      <c r="B976" s="27" t="s">
        <v>439</v>
      </c>
      <c r="C976" s="26">
        <f>SUM(C977,C1000,C1010,C1020,C1025,C1032,C1037)</f>
        <v>4350</v>
      </c>
      <c r="D976" s="26">
        <f>SUM(D977,D1000,D1010,D1020,D1025,D1032,D1037)</f>
        <v>4087</v>
      </c>
      <c r="E976" s="26">
        <f>SUM(E977,E1000,E1010,E1020,E1025,E1032,E1037)</f>
        <v>4087</v>
      </c>
      <c r="F976" s="151">
        <f>E976/D976*100</f>
        <v>100</v>
      </c>
    </row>
    <row r="977" spans="1:6" ht="14.25">
      <c r="A977" s="28">
        <v>21401</v>
      </c>
      <c r="B977" s="27" t="s">
        <v>440</v>
      </c>
      <c r="C977" s="26">
        <f>SUM(C978:C999)</f>
        <v>4350</v>
      </c>
      <c r="D977" s="26">
        <f>SUM(D978:D999)</f>
        <v>1521</v>
      </c>
      <c r="E977" s="26">
        <f>SUM(E978:E999)</f>
        <v>1521</v>
      </c>
      <c r="F977" s="151">
        <f>E977/D977*100</f>
        <v>100</v>
      </c>
    </row>
    <row r="978" spans="1:6" ht="14.25">
      <c r="A978" s="28">
        <v>2140101</v>
      </c>
      <c r="B978" s="28" t="s">
        <v>1255</v>
      </c>
      <c r="C978" s="25">
        <v>174</v>
      </c>
      <c r="D978" s="150">
        <v>154</v>
      </c>
      <c r="E978" s="150">
        <v>154</v>
      </c>
      <c r="F978" s="151">
        <f>E978/D978*100</f>
        <v>100</v>
      </c>
    </row>
    <row r="979" spans="1:6" ht="14.25">
      <c r="A979" s="28">
        <v>2140102</v>
      </c>
      <c r="B979" s="28" t="s">
        <v>1256</v>
      </c>
      <c r="C979" s="25">
        <v>10</v>
      </c>
      <c r="D979" s="150">
        <v>10</v>
      </c>
      <c r="E979" s="150">
        <v>10</v>
      </c>
      <c r="F979" s="151">
        <f>E979/D979*100</f>
        <v>100</v>
      </c>
    </row>
    <row r="980" spans="1:6" ht="14.25">
      <c r="A980" s="28">
        <v>2140103</v>
      </c>
      <c r="B980" s="28" t="s">
        <v>1257</v>
      </c>
      <c r="C980" s="25">
        <v>27</v>
      </c>
      <c r="D980" s="25">
        <v>27</v>
      </c>
      <c r="E980" s="25">
        <v>27</v>
      </c>
      <c r="F980" s="151"/>
    </row>
    <row r="981" spans="1:6" ht="14.25">
      <c r="A981" s="28">
        <v>2140104</v>
      </c>
      <c r="B981" s="28" t="s">
        <v>441</v>
      </c>
      <c r="C981" s="25">
        <v>110</v>
      </c>
      <c r="D981" s="150">
        <v>76</v>
      </c>
      <c r="E981" s="150">
        <v>76</v>
      </c>
      <c r="F981" s="151">
        <f>E981/D981*100</f>
        <v>100</v>
      </c>
    </row>
    <row r="982" spans="1:6" ht="14.25">
      <c r="A982" s="28">
        <v>2140106</v>
      </c>
      <c r="B982" s="28" t="s">
        <v>442</v>
      </c>
      <c r="C982" s="25">
        <v>281</v>
      </c>
      <c r="D982" s="150">
        <v>220</v>
      </c>
      <c r="E982" s="150">
        <v>220</v>
      </c>
      <c r="F982" s="151">
        <f>E982/D982*100</f>
        <v>100</v>
      </c>
    </row>
    <row r="983" spans="1:6" ht="14.25">
      <c r="A983" s="28">
        <v>2140109</v>
      </c>
      <c r="B983" s="28" t="s">
        <v>1167</v>
      </c>
      <c r="C983" s="25"/>
      <c r="D983" s="150"/>
      <c r="E983" s="150"/>
      <c r="F983" s="151"/>
    </row>
    <row r="984" spans="1:6" ht="14.25">
      <c r="A984" s="28">
        <v>2140110</v>
      </c>
      <c r="B984" s="28" t="s">
        <v>443</v>
      </c>
      <c r="C984" s="25">
        <v>100</v>
      </c>
      <c r="D984" s="150">
        <v>134</v>
      </c>
      <c r="E984" s="150">
        <v>134</v>
      </c>
      <c r="F984" s="151">
        <f>E984/D984*100</f>
        <v>100</v>
      </c>
    </row>
    <row r="985" spans="1:6" ht="14.25">
      <c r="A985" s="28">
        <v>2140111</v>
      </c>
      <c r="B985" s="28" t="s">
        <v>444</v>
      </c>
      <c r="C985" s="25"/>
      <c r="D985" s="25"/>
      <c r="E985" s="25"/>
      <c r="F985" s="151"/>
    </row>
    <row r="986" spans="1:6" ht="14.25">
      <c r="A986" s="28">
        <v>2140112</v>
      </c>
      <c r="B986" s="28" t="s">
        <v>445</v>
      </c>
      <c r="C986" s="25">
        <v>3160</v>
      </c>
      <c r="D986" s="150">
        <v>240</v>
      </c>
      <c r="E986" s="150">
        <v>240</v>
      </c>
      <c r="F986" s="151">
        <f>E986/D986*100</f>
        <v>100</v>
      </c>
    </row>
    <row r="987" spans="1:6" ht="14.25">
      <c r="A987" s="28">
        <v>2140114</v>
      </c>
      <c r="B987" s="28" t="s">
        <v>446</v>
      </c>
      <c r="C987" s="25"/>
      <c r="D987" s="25">
        <v>46</v>
      </c>
      <c r="E987" s="25">
        <v>46</v>
      </c>
      <c r="F987" s="151">
        <f>E987/D987*100</f>
        <v>100</v>
      </c>
    </row>
    <row r="988" spans="1:6" ht="14.25">
      <c r="A988" s="28">
        <v>2140122</v>
      </c>
      <c r="B988" s="28" t="s">
        <v>447</v>
      </c>
      <c r="C988" s="25"/>
      <c r="D988" s="25"/>
      <c r="E988" s="25"/>
      <c r="F988" s="151"/>
    </row>
    <row r="989" spans="1:6" ht="14.25">
      <c r="A989" s="28">
        <v>2140123</v>
      </c>
      <c r="B989" s="28" t="s">
        <v>448</v>
      </c>
      <c r="C989" s="25"/>
      <c r="D989" s="25"/>
      <c r="E989" s="25"/>
      <c r="F989" s="151"/>
    </row>
    <row r="990" spans="1:6" ht="14.25">
      <c r="A990" s="28">
        <v>2140127</v>
      </c>
      <c r="B990" s="28" t="s">
        <v>449</v>
      </c>
      <c r="C990" s="25"/>
      <c r="D990" s="25"/>
      <c r="E990" s="25"/>
      <c r="F990" s="151"/>
    </row>
    <row r="991" spans="1:6" ht="14.25">
      <c r="A991" s="28">
        <v>2140128</v>
      </c>
      <c r="B991" s="28" t="s">
        <v>450</v>
      </c>
      <c r="C991" s="25"/>
      <c r="D991" s="25"/>
      <c r="E991" s="25"/>
      <c r="F991" s="151"/>
    </row>
    <row r="992" spans="1:6" ht="14.25">
      <c r="A992" s="28">
        <v>2140129</v>
      </c>
      <c r="B992" s="28" t="s">
        <v>451</v>
      </c>
      <c r="C992" s="25"/>
      <c r="D992" s="25"/>
      <c r="E992" s="25"/>
      <c r="F992" s="151"/>
    </row>
    <row r="993" spans="1:6" ht="14.25">
      <c r="A993" s="28">
        <v>2140130</v>
      </c>
      <c r="B993" s="28" t="s">
        <v>452</v>
      </c>
      <c r="C993" s="25"/>
      <c r="D993" s="25"/>
      <c r="E993" s="25"/>
      <c r="F993" s="151"/>
    </row>
    <row r="994" spans="1:6" ht="14.25">
      <c r="A994" s="28">
        <v>2140131</v>
      </c>
      <c r="B994" s="28" t="s">
        <v>453</v>
      </c>
      <c r="C994" s="25">
        <v>23</v>
      </c>
      <c r="D994" s="25">
        <v>120</v>
      </c>
      <c r="E994" s="25">
        <v>120</v>
      </c>
      <c r="F994" s="151">
        <f>E994/D994*100</f>
        <v>100</v>
      </c>
    </row>
    <row r="995" spans="1:6" ht="14.25">
      <c r="A995" s="28">
        <v>2140133</v>
      </c>
      <c r="B995" s="28" t="s">
        <v>454</v>
      </c>
      <c r="C995" s="25"/>
      <c r="D995" s="25"/>
      <c r="E995" s="25"/>
      <c r="F995" s="151"/>
    </row>
    <row r="996" spans="1:6" ht="14.25">
      <c r="A996" s="28">
        <v>2140136</v>
      </c>
      <c r="B996" s="28" t="s">
        <v>455</v>
      </c>
      <c r="C996" s="25"/>
      <c r="D996" s="25"/>
      <c r="E996" s="25"/>
      <c r="F996" s="151"/>
    </row>
    <row r="997" spans="1:6" ht="14.25">
      <c r="A997" s="28">
        <v>2140138</v>
      </c>
      <c r="B997" s="28" t="s">
        <v>456</v>
      </c>
      <c r="C997" s="25"/>
      <c r="D997" s="25"/>
      <c r="E997" s="25"/>
      <c r="F997" s="151"/>
    </row>
    <row r="998" spans="1:6" ht="14.25">
      <c r="A998" s="28">
        <v>2140139</v>
      </c>
      <c r="B998" s="28" t="s">
        <v>457</v>
      </c>
      <c r="C998" s="25"/>
      <c r="D998" s="25"/>
      <c r="E998" s="25"/>
      <c r="F998" s="151"/>
    </row>
    <row r="999" spans="1:6" ht="14.25">
      <c r="A999" s="28">
        <v>2140199</v>
      </c>
      <c r="B999" s="28" t="s">
        <v>458</v>
      </c>
      <c r="C999" s="25">
        <v>465</v>
      </c>
      <c r="D999" s="150">
        <v>494</v>
      </c>
      <c r="E999" s="150">
        <v>494</v>
      </c>
      <c r="F999" s="151">
        <f>E999/D999*100</f>
        <v>100</v>
      </c>
    </row>
    <row r="1000" spans="1:6" ht="14.25">
      <c r="A1000" s="28">
        <v>21402</v>
      </c>
      <c r="B1000" s="27" t="s">
        <v>1164</v>
      </c>
      <c r="C1000" s="26">
        <f>SUM(C1001:C1009)</f>
        <v>0</v>
      </c>
      <c r="D1000" s="26">
        <f>SUM(D1001:D1009)</f>
        <v>0</v>
      </c>
      <c r="E1000" s="26">
        <f>SUM(E1001:E1009)</f>
        <v>0</v>
      </c>
      <c r="F1000" s="151"/>
    </row>
    <row r="1001" spans="1:6" ht="14.25">
      <c r="A1001" s="28">
        <v>2140201</v>
      </c>
      <c r="B1001" s="28" t="s">
        <v>1255</v>
      </c>
      <c r="C1001" s="25"/>
      <c r="D1001" s="25"/>
      <c r="E1001" s="25"/>
      <c r="F1001" s="151"/>
    </row>
    <row r="1002" spans="1:6" ht="14.25">
      <c r="A1002" s="28">
        <v>2140202</v>
      </c>
      <c r="B1002" s="28" t="s">
        <v>1256</v>
      </c>
      <c r="C1002" s="25"/>
      <c r="D1002" s="25"/>
      <c r="E1002" s="25"/>
      <c r="F1002" s="151"/>
    </row>
    <row r="1003" spans="1:6" ht="14.25">
      <c r="A1003" s="28">
        <v>2140203</v>
      </c>
      <c r="B1003" s="28" t="s">
        <v>1257</v>
      </c>
      <c r="C1003" s="25"/>
      <c r="D1003" s="25"/>
      <c r="E1003" s="25"/>
      <c r="F1003" s="151"/>
    </row>
    <row r="1004" spans="1:6" ht="14.25">
      <c r="A1004" s="28">
        <v>2140204</v>
      </c>
      <c r="B1004" s="28" t="s">
        <v>459</v>
      </c>
      <c r="C1004" s="25"/>
      <c r="D1004" s="25"/>
      <c r="E1004" s="25"/>
      <c r="F1004" s="151"/>
    </row>
    <row r="1005" spans="1:6" ht="14.25">
      <c r="A1005" s="28">
        <v>2140205</v>
      </c>
      <c r="B1005" s="28" t="s">
        <v>460</v>
      </c>
      <c r="C1005" s="25"/>
      <c r="D1005" s="150"/>
      <c r="E1005" s="150"/>
      <c r="F1005" s="151"/>
    </row>
    <row r="1006" spans="1:6" ht="14.25">
      <c r="A1006" s="28">
        <v>2140206</v>
      </c>
      <c r="B1006" s="28" t="s">
        <v>461</v>
      </c>
      <c r="C1006" s="25"/>
      <c r="D1006" s="25"/>
      <c r="E1006" s="25"/>
      <c r="F1006" s="151"/>
    </row>
    <row r="1007" spans="1:6" ht="14.25">
      <c r="A1007" s="28">
        <v>2140207</v>
      </c>
      <c r="B1007" s="28" t="s">
        <v>462</v>
      </c>
      <c r="C1007" s="25"/>
      <c r="D1007" s="25"/>
      <c r="E1007" s="25"/>
      <c r="F1007" s="151"/>
    </row>
    <row r="1008" spans="1:6" ht="14.25">
      <c r="A1008" s="28">
        <v>2140208</v>
      </c>
      <c r="B1008" s="28" t="s">
        <v>463</v>
      </c>
      <c r="C1008" s="25"/>
      <c r="D1008" s="25"/>
      <c r="E1008" s="25"/>
      <c r="F1008" s="151"/>
    </row>
    <row r="1009" spans="1:6" ht="14.25">
      <c r="A1009" s="28">
        <v>2140299</v>
      </c>
      <c r="B1009" s="28" t="s">
        <v>464</v>
      </c>
      <c r="C1009" s="25"/>
      <c r="D1009" s="25"/>
      <c r="E1009" s="25"/>
      <c r="F1009" s="151"/>
    </row>
    <row r="1010" spans="1:6" ht="14.25">
      <c r="A1010" s="28">
        <v>21403</v>
      </c>
      <c r="B1010" s="27" t="s">
        <v>465</v>
      </c>
      <c r="C1010" s="26">
        <f>SUM(C1011:C1019)</f>
        <v>0</v>
      </c>
      <c r="D1010" s="26">
        <f>SUM(D1011:D1019)</f>
        <v>0</v>
      </c>
      <c r="E1010" s="26">
        <f>SUM(E1011:E1019)</f>
        <v>0</v>
      </c>
      <c r="F1010" s="151"/>
    </row>
    <row r="1011" spans="1:6" ht="14.25">
      <c r="A1011" s="28">
        <v>2140301</v>
      </c>
      <c r="B1011" s="28" t="s">
        <v>1255</v>
      </c>
      <c r="C1011" s="25"/>
      <c r="D1011" s="25"/>
      <c r="E1011" s="25"/>
      <c r="F1011" s="151"/>
    </row>
    <row r="1012" spans="1:6" ht="14.25">
      <c r="A1012" s="28">
        <v>2140302</v>
      </c>
      <c r="B1012" s="28" t="s">
        <v>1256</v>
      </c>
      <c r="C1012" s="25"/>
      <c r="D1012" s="25"/>
      <c r="E1012" s="25"/>
      <c r="F1012" s="151"/>
    </row>
    <row r="1013" spans="1:6" ht="14.25">
      <c r="A1013" s="28">
        <v>2140303</v>
      </c>
      <c r="B1013" s="28" t="s">
        <v>1257</v>
      </c>
      <c r="C1013" s="25"/>
      <c r="D1013" s="25"/>
      <c r="E1013" s="25"/>
      <c r="F1013" s="151"/>
    </row>
    <row r="1014" spans="1:6" ht="14.25">
      <c r="A1014" s="28">
        <v>2140304</v>
      </c>
      <c r="B1014" s="28" t="s">
        <v>466</v>
      </c>
      <c r="C1014" s="25"/>
      <c r="D1014" s="25"/>
      <c r="E1014" s="25"/>
      <c r="F1014" s="151"/>
    </row>
    <row r="1015" spans="1:6" ht="14.25">
      <c r="A1015" s="28">
        <v>2140305</v>
      </c>
      <c r="B1015" s="28" t="s">
        <v>467</v>
      </c>
      <c r="C1015" s="25"/>
      <c r="D1015" s="25"/>
      <c r="E1015" s="25"/>
      <c r="F1015" s="151"/>
    </row>
    <row r="1016" spans="1:6" ht="14.25">
      <c r="A1016" s="28">
        <v>2140306</v>
      </c>
      <c r="B1016" s="28" t="s">
        <v>468</v>
      </c>
      <c r="C1016" s="25"/>
      <c r="D1016" s="25"/>
      <c r="E1016" s="25"/>
      <c r="F1016" s="151"/>
    </row>
    <row r="1017" spans="1:6" ht="14.25">
      <c r="A1017" s="28">
        <v>2140307</v>
      </c>
      <c r="B1017" s="28" t="s">
        <v>469</v>
      </c>
      <c r="C1017" s="25"/>
      <c r="D1017" s="25"/>
      <c r="E1017" s="25"/>
      <c r="F1017" s="151"/>
    </row>
    <row r="1018" spans="1:6" ht="14.25">
      <c r="A1018" s="28">
        <v>2140308</v>
      </c>
      <c r="B1018" s="28" t="s">
        <v>470</v>
      </c>
      <c r="C1018" s="25"/>
      <c r="D1018" s="25"/>
      <c r="E1018" s="25"/>
      <c r="F1018" s="151"/>
    </row>
    <row r="1019" spans="1:6" ht="14.25">
      <c r="A1019" s="28">
        <v>2140399</v>
      </c>
      <c r="B1019" s="28" t="s">
        <v>471</v>
      </c>
      <c r="C1019" s="25"/>
      <c r="D1019" s="25"/>
      <c r="E1019" s="25"/>
      <c r="F1019" s="151"/>
    </row>
    <row r="1020" spans="1:6" ht="14.25">
      <c r="A1020" s="28">
        <v>21404</v>
      </c>
      <c r="B1020" s="27" t="s">
        <v>472</v>
      </c>
      <c r="C1020" s="26">
        <f>SUM(C1021:C1024)</f>
        <v>0</v>
      </c>
      <c r="D1020" s="26">
        <f>SUM(D1021:D1024)</f>
        <v>0</v>
      </c>
      <c r="E1020" s="26">
        <f>SUM(E1021:E1024)</f>
        <v>0</v>
      </c>
      <c r="F1020" s="151"/>
    </row>
    <row r="1021" spans="1:6" ht="14.25">
      <c r="A1021" s="28">
        <v>2140401</v>
      </c>
      <c r="B1021" s="28" t="s">
        <v>473</v>
      </c>
      <c r="C1021" s="25"/>
      <c r="D1021" s="150"/>
      <c r="E1021" s="150"/>
      <c r="F1021" s="151"/>
    </row>
    <row r="1022" spans="1:6" ht="14.25">
      <c r="A1022" s="28">
        <v>2140402</v>
      </c>
      <c r="B1022" s="28" t="s">
        <v>474</v>
      </c>
      <c r="C1022" s="25"/>
      <c r="D1022" s="150"/>
      <c r="E1022" s="150"/>
      <c r="F1022" s="151"/>
    </row>
    <row r="1023" spans="1:6" ht="14.25">
      <c r="A1023" s="28">
        <v>2140403</v>
      </c>
      <c r="B1023" s="28" t="s">
        <v>475</v>
      </c>
      <c r="C1023" s="25"/>
      <c r="D1023" s="150"/>
      <c r="E1023" s="150"/>
      <c r="F1023" s="151"/>
    </row>
    <row r="1024" spans="1:6" ht="14.25">
      <c r="A1024" s="28">
        <v>2140499</v>
      </c>
      <c r="B1024" s="28" t="s">
        <v>476</v>
      </c>
      <c r="C1024" s="25"/>
      <c r="D1024" s="25"/>
      <c r="E1024" s="25"/>
      <c r="F1024" s="151"/>
    </row>
    <row r="1025" spans="1:6" ht="14.25">
      <c r="A1025" s="28">
        <v>21405</v>
      </c>
      <c r="B1025" s="27" t="s">
        <v>477</v>
      </c>
      <c r="C1025" s="26">
        <f>SUM(C1026:C1031)</f>
        <v>0</v>
      </c>
      <c r="D1025" s="26">
        <f>SUM(D1026:D1031)</f>
        <v>0</v>
      </c>
      <c r="E1025" s="26">
        <f>SUM(E1026:E1031)</f>
        <v>0</v>
      </c>
      <c r="F1025" s="151"/>
    </row>
    <row r="1026" spans="1:6" ht="14.25">
      <c r="A1026" s="28">
        <v>2140501</v>
      </c>
      <c r="B1026" s="28" t="s">
        <v>1255</v>
      </c>
      <c r="C1026" s="25"/>
      <c r="D1026" s="25"/>
      <c r="E1026" s="25"/>
      <c r="F1026" s="151"/>
    </row>
    <row r="1027" spans="1:6" ht="14.25">
      <c r="A1027" s="28">
        <v>2140502</v>
      </c>
      <c r="B1027" s="28" t="s">
        <v>1256</v>
      </c>
      <c r="C1027" s="25"/>
      <c r="D1027" s="25"/>
      <c r="E1027" s="25"/>
      <c r="F1027" s="151"/>
    </row>
    <row r="1028" spans="1:6" ht="14.25">
      <c r="A1028" s="28">
        <v>2140503</v>
      </c>
      <c r="B1028" s="28" t="s">
        <v>1257</v>
      </c>
      <c r="C1028" s="25"/>
      <c r="D1028" s="25"/>
      <c r="E1028" s="25"/>
      <c r="F1028" s="151"/>
    </row>
    <row r="1029" spans="1:6" ht="14.25">
      <c r="A1029" s="28">
        <v>2140504</v>
      </c>
      <c r="B1029" s="28" t="s">
        <v>463</v>
      </c>
      <c r="C1029" s="25"/>
      <c r="D1029" s="25"/>
      <c r="E1029" s="25"/>
      <c r="F1029" s="151"/>
    </row>
    <row r="1030" spans="1:6" ht="14.25">
      <c r="A1030" s="28">
        <v>2140505</v>
      </c>
      <c r="B1030" s="28" t="s">
        <v>478</v>
      </c>
      <c r="C1030" s="25"/>
      <c r="D1030" s="25"/>
      <c r="E1030" s="25"/>
      <c r="F1030" s="151"/>
    </row>
    <row r="1031" spans="1:6" ht="14.25">
      <c r="A1031" s="28">
        <v>2140599</v>
      </c>
      <c r="B1031" s="28" t="s">
        <v>479</v>
      </c>
      <c r="C1031" s="25"/>
      <c r="D1031" s="25"/>
      <c r="E1031" s="25"/>
      <c r="F1031" s="151"/>
    </row>
    <row r="1032" spans="1:6" ht="14.25">
      <c r="A1032" s="28">
        <v>21406</v>
      </c>
      <c r="B1032" s="27" t="s">
        <v>480</v>
      </c>
      <c r="C1032" s="26">
        <f>SUM(C1033:C1036)</f>
        <v>0</v>
      </c>
      <c r="D1032" s="26">
        <f>SUM(D1033:D1036)</f>
        <v>2566</v>
      </c>
      <c r="E1032" s="26">
        <f>SUM(E1033:E1036)</f>
        <v>2566</v>
      </c>
      <c r="F1032" s="151">
        <f>E1032/D1032*100</f>
        <v>100</v>
      </c>
    </row>
    <row r="1033" spans="1:6" ht="14.25">
      <c r="A1033" s="28">
        <v>2140601</v>
      </c>
      <c r="B1033" s="28" t="s">
        <v>481</v>
      </c>
      <c r="C1033" s="25"/>
      <c r="D1033" s="25"/>
      <c r="E1033" s="25"/>
      <c r="F1033" s="151"/>
    </row>
    <row r="1034" spans="1:6" ht="14.25">
      <c r="A1034" s="28">
        <v>2140602</v>
      </c>
      <c r="B1034" s="28" t="s">
        <v>482</v>
      </c>
      <c r="C1034" s="25"/>
      <c r="D1034" s="25"/>
      <c r="E1034" s="25"/>
      <c r="F1034" s="151"/>
    </row>
    <row r="1035" spans="1:6" ht="14.25">
      <c r="A1035" s="28">
        <v>2140603</v>
      </c>
      <c r="B1035" s="28" t="s">
        <v>483</v>
      </c>
      <c r="C1035" s="25"/>
      <c r="D1035" s="25"/>
      <c r="E1035" s="25"/>
      <c r="F1035" s="151"/>
    </row>
    <row r="1036" spans="1:6" ht="14.25">
      <c r="A1036" s="28">
        <v>2140699</v>
      </c>
      <c r="B1036" s="28" t="s">
        <v>484</v>
      </c>
      <c r="C1036" s="25"/>
      <c r="D1036" s="25">
        <v>2566</v>
      </c>
      <c r="E1036" s="25">
        <v>2566</v>
      </c>
      <c r="F1036" s="151">
        <f>E1036/D1036*100</f>
        <v>100</v>
      </c>
    </row>
    <row r="1037" spans="1:6" ht="14.25">
      <c r="A1037" s="28">
        <v>21499</v>
      </c>
      <c r="B1037" s="27" t="s">
        <v>1551</v>
      </c>
      <c r="C1037" s="26">
        <f>SUM(C1038:C1039)</f>
        <v>0</v>
      </c>
      <c r="D1037" s="26">
        <f>SUM(D1038:D1039)</f>
        <v>0</v>
      </c>
      <c r="E1037" s="26">
        <f>SUM(E1038:E1039)</f>
        <v>0</v>
      </c>
      <c r="F1037" s="151"/>
    </row>
    <row r="1038" spans="1:6" ht="14.25">
      <c r="A1038" s="28">
        <v>2149901</v>
      </c>
      <c r="B1038" s="28" t="s">
        <v>485</v>
      </c>
      <c r="C1038" s="25"/>
      <c r="D1038" s="25"/>
      <c r="E1038" s="25"/>
      <c r="F1038" s="151"/>
    </row>
    <row r="1039" spans="1:6" ht="14.25">
      <c r="A1039" s="28">
        <v>2149999</v>
      </c>
      <c r="B1039" s="28" t="s">
        <v>1552</v>
      </c>
      <c r="C1039" s="25"/>
      <c r="D1039" s="25"/>
      <c r="E1039" s="25"/>
      <c r="F1039" s="151"/>
    </row>
    <row r="1040" spans="1:6" ht="14.25">
      <c r="A1040" s="28">
        <v>215</v>
      </c>
      <c r="B1040" s="27" t="s">
        <v>486</v>
      </c>
      <c r="C1040" s="26">
        <f>SUM(C1041,C1051,C1067,C1072,C1086,C1093,C1100)</f>
        <v>0</v>
      </c>
      <c r="D1040" s="26">
        <f>SUM(D1041,D1051,D1067,D1072,D1086,D1093,D1100)</f>
        <v>151</v>
      </c>
      <c r="E1040" s="26">
        <f>SUM(E1041,E1051,E1067,E1072,E1086,E1093,E1100)</f>
        <v>151</v>
      </c>
      <c r="F1040" s="151">
        <f>E1040/D1040*100</f>
        <v>100</v>
      </c>
    </row>
    <row r="1041" spans="1:6" ht="14.25">
      <c r="A1041" s="28">
        <v>21501</v>
      </c>
      <c r="B1041" s="27" t="s">
        <v>496</v>
      </c>
      <c r="C1041" s="26">
        <f>SUM(C1042:C1050)</f>
        <v>0</v>
      </c>
      <c r="D1041" s="26">
        <f>SUM(D1042:D1050)</f>
        <v>50</v>
      </c>
      <c r="E1041" s="26">
        <f>SUM(E1042:E1050)</f>
        <v>50</v>
      </c>
      <c r="F1041" s="151">
        <f>E1041/D1041*100</f>
        <v>100</v>
      </c>
    </row>
    <row r="1042" spans="1:6" ht="14.25">
      <c r="A1042" s="28">
        <v>2150101</v>
      </c>
      <c r="B1042" s="28" t="s">
        <v>1255</v>
      </c>
      <c r="C1042" s="25"/>
      <c r="D1042" s="25"/>
      <c r="E1042" s="25"/>
      <c r="F1042" s="151"/>
    </row>
    <row r="1043" spans="1:6" ht="14.25">
      <c r="A1043" s="28">
        <v>2150102</v>
      </c>
      <c r="B1043" s="28" t="s">
        <v>1256</v>
      </c>
      <c r="C1043" s="25"/>
      <c r="D1043" s="25"/>
      <c r="E1043" s="25"/>
      <c r="F1043" s="151"/>
    </row>
    <row r="1044" spans="1:6" ht="14.25">
      <c r="A1044" s="28">
        <v>2150103</v>
      </c>
      <c r="B1044" s="28" t="s">
        <v>1257</v>
      </c>
      <c r="C1044" s="25"/>
      <c r="D1044" s="25"/>
      <c r="E1044" s="25"/>
      <c r="F1044" s="151"/>
    </row>
    <row r="1045" spans="1:6" ht="14.25">
      <c r="A1045" s="28">
        <v>2150104</v>
      </c>
      <c r="B1045" s="28" t="s">
        <v>497</v>
      </c>
      <c r="C1045" s="25"/>
      <c r="D1045" s="25"/>
      <c r="E1045" s="25"/>
      <c r="F1045" s="151"/>
    </row>
    <row r="1046" spans="1:6" ht="14.25">
      <c r="A1046" s="28">
        <v>2150105</v>
      </c>
      <c r="B1046" s="28" t="s">
        <v>498</v>
      </c>
      <c r="C1046" s="25"/>
      <c r="D1046" s="25"/>
      <c r="E1046" s="25"/>
      <c r="F1046" s="151"/>
    </row>
    <row r="1047" spans="1:6" ht="14.25">
      <c r="A1047" s="28">
        <v>2150106</v>
      </c>
      <c r="B1047" s="28" t="s">
        <v>499</v>
      </c>
      <c r="C1047" s="25"/>
      <c r="D1047" s="25"/>
      <c r="E1047" s="25"/>
      <c r="F1047" s="151"/>
    </row>
    <row r="1048" spans="1:6" ht="14.25">
      <c r="A1048" s="28">
        <v>2150107</v>
      </c>
      <c r="B1048" s="28" t="s">
        <v>500</v>
      </c>
      <c r="C1048" s="25"/>
      <c r="D1048" s="25"/>
      <c r="E1048" s="25"/>
      <c r="F1048" s="151"/>
    </row>
    <row r="1049" spans="1:6" ht="14.25">
      <c r="A1049" s="28">
        <v>2150108</v>
      </c>
      <c r="B1049" s="28" t="s">
        <v>501</v>
      </c>
      <c r="C1049" s="25"/>
      <c r="D1049" s="25"/>
      <c r="E1049" s="25"/>
      <c r="F1049" s="151"/>
    </row>
    <row r="1050" spans="1:6" ht="14.25">
      <c r="A1050" s="28">
        <v>2150199</v>
      </c>
      <c r="B1050" s="28" t="s">
        <v>502</v>
      </c>
      <c r="C1050" s="25"/>
      <c r="D1050" s="25">
        <v>50</v>
      </c>
      <c r="E1050" s="25">
        <v>50</v>
      </c>
      <c r="F1050" s="151">
        <f>E1050/D1050*100</f>
        <v>100</v>
      </c>
    </row>
    <row r="1051" spans="1:6" ht="14.25">
      <c r="A1051" s="28">
        <v>21502</v>
      </c>
      <c r="B1051" s="27" t="s">
        <v>503</v>
      </c>
      <c r="C1051" s="26">
        <f>SUM(C1052:C1066)</f>
        <v>0</v>
      </c>
      <c r="D1051" s="26">
        <f>SUM(D1052:D1066)</f>
        <v>101</v>
      </c>
      <c r="E1051" s="26">
        <f>SUM(E1052:E1066)</f>
        <v>101</v>
      </c>
      <c r="F1051" s="151">
        <f>E1051/D1051*100</f>
        <v>100</v>
      </c>
    </row>
    <row r="1052" spans="1:6" ht="14.25">
      <c r="A1052" s="28">
        <v>2150201</v>
      </c>
      <c r="B1052" s="28" t="s">
        <v>1255</v>
      </c>
      <c r="C1052" s="25"/>
      <c r="D1052" s="25"/>
      <c r="E1052" s="25"/>
      <c r="F1052" s="151"/>
    </row>
    <row r="1053" spans="1:6" ht="14.25">
      <c r="A1053" s="28">
        <v>2150202</v>
      </c>
      <c r="B1053" s="28" t="s">
        <v>1256</v>
      </c>
      <c r="C1053" s="25"/>
      <c r="D1053" s="25"/>
      <c r="E1053" s="25"/>
      <c r="F1053" s="151"/>
    </row>
    <row r="1054" spans="1:6" ht="14.25">
      <c r="A1054" s="28">
        <v>2150203</v>
      </c>
      <c r="B1054" s="28" t="s">
        <v>1257</v>
      </c>
      <c r="C1054" s="25"/>
      <c r="D1054" s="25"/>
      <c r="E1054" s="25"/>
      <c r="F1054" s="151"/>
    </row>
    <row r="1055" spans="1:6" ht="14.25">
      <c r="A1055" s="28">
        <v>2150204</v>
      </c>
      <c r="B1055" s="28" t="s">
        <v>504</v>
      </c>
      <c r="C1055" s="25"/>
      <c r="D1055" s="25"/>
      <c r="E1055" s="25"/>
      <c r="F1055" s="151"/>
    </row>
    <row r="1056" spans="1:6" ht="14.25">
      <c r="A1056" s="28">
        <v>2150205</v>
      </c>
      <c r="B1056" s="28" t="s">
        <v>505</v>
      </c>
      <c r="C1056" s="25"/>
      <c r="D1056" s="25"/>
      <c r="E1056" s="25"/>
      <c r="F1056" s="151"/>
    </row>
    <row r="1057" spans="1:6" ht="14.25">
      <c r="A1057" s="28">
        <v>2150206</v>
      </c>
      <c r="B1057" s="28" t="s">
        <v>506</v>
      </c>
      <c r="C1057" s="25"/>
      <c r="D1057" s="25"/>
      <c r="E1057" s="25"/>
      <c r="F1057" s="151"/>
    </row>
    <row r="1058" spans="1:6" ht="14.25">
      <c r="A1058" s="28">
        <v>2150207</v>
      </c>
      <c r="B1058" s="28" t="s">
        <v>507</v>
      </c>
      <c r="C1058" s="25"/>
      <c r="D1058" s="25"/>
      <c r="E1058" s="25"/>
      <c r="F1058" s="151"/>
    </row>
    <row r="1059" spans="1:6" ht="14.25">
      <c r="A1059" s="28">
        <v>2150208</v>
      </c>
      <c r="B1059" s="28" t="s">
        <v>508</v>
      </c>
      <c r="C1059" s="25"/>
      <c r="D1059" s="25"/>
      <c r="E1059" s="25"/>
      <c r="F1059" s="151"/>
    </row>
    <row r="1060" spans="1:6" ht="14.25">
      <c r="A1060" s="28">
        <v>2150209</v>
      </c>
      <c r="B1060" s="28" t="s">
        <v>509</v>
      </c>
      <c r="C1060" s="25"/>
      <c r="D1060" s="25"/>
      <c r="E1060" s="25"/>
      <c r="F1060" s="151"/>
    </row>
    <row r="1061" spans="1:6" ht="14.25">
      <c r="A1061" s="28">
        <v>2150210</v>
      </c>
      <c r="B1061" s="28" t="s">
        <v>510</v>
      </c>
      <c r="C1061" s="25"/>
      <c r="D1061" s="25"/>
      <c r="E1061" s="25"/>
      <c r="F1061" s="151"/>
    </row>
    <row r="1062" spans="1:6" ht="14.25">
      <c r="A1062" s="28">
        <v>2150212</v>
      </c>
      <c r="B1062" s="28" t="s">
        <v>511</v>
      </c>
      <c r="C1062" s="25"/>
      <c r="D1062" s="25"/>
      <c r="E1062" s="25"/>
      <c r="F1062" s="151"/>
    </row>
    <row r="1063" spans="1:6" ht="14.25">
      <c r="A1063" s="28">
        <v>2150213</v>
      </c>
      <c r="B1063" s="28" t="s">
        <v>512</v>
      </c>
      <c r="C1063" s="25"/>
      <c r="D1063" s="25"/>
      <c r="E1063" s="25"/>
      <c r="F1063" s="151"/>
    </row>
    <row r="1064" spans="1:6" ht="14.25">
      <c r="A1064" s="28">
        <v>2150214</v>
      </c>
      <c r="B1064" s="28" t="s">
        <v>513</v>
      </c>
      <c r="C1064" s="25"/>
      <c r="D1064" s="25"/>
      <c r="E1064" s="25"/>
      <c r="F1064" s="151"/>
    </row>
    <row r="1065" spans="1:6" ht="14.25">
      <c r="A1065" s="28">
        <v>2150215</v>
      </c>
      <c r="B1065" s="28" t="s">
        <v>514</v>
      </c>
      <c r="C1065" s="25"/>
      <c r="D1065" s="25"/>
      <c r="E1065" s="25"/>
      <c r="F1065" s="151"/>
    </row>
    <row r="1066" spans="1:6" ht="14.25">
      <c r="A1066" s="28">
        <v>2150299</v>
      </c>
      <c r="B1066" s="28" t="s">
        <v>515</v>
      </c>
      <c r="C1066" s="25"/>
      <c r="D1066" s="25">
        <v>101</v>
      </c>
      <c r="E1066" s="25">
        <v>101</v>
      </c>
      <c r="F1066" s="151">
        <f>E1066/D1066*100</f>
        <v>100</v>
      </c>
    </row>
    <row r="1067" spans="1:6" ht="14.25">
      <c r="A1067" s="28">
        <v>21503</v>
      </c>
      <c r="B1067" s="27" t="s">
        <v>516</v>
      </c>
      <c r="C1067" s="26">
        <f>SUM(C1068:C1071)</f>
        <v>0</v>
      </c>
      <c r="D1067" s="26">
        <f>SUM(D1068:D1071)</f>
        <v>0</v>
      </c>
      <c r="E1067" s="26">
        <f>SUM(E1068:E1071)</f>
        <v>0</v>
      </c>
      <c r="F1067" s="151"/>
    </row>
    <row r="1068" spans="1:6" ht="14.25">
      <c r="A1068" s="28">
        <v>2150301</v>
      </c>
      <c r="B1068" s="28" t="s">
        <v>1255</v>
      </c>
      <c r="C1068" s="25"/>
      <c r="D1068" s="25"/>
      <c r="E1068" s="25"/>
      <c r="F1068" s="151"/>
    </row>
    <row r="1069" spans="1:6" ht="14.25">
      <c r="A1069" s="28">
        <v>2150302</v>
      </c>
      <c r="B1069" s="28" t="s">
        <v>1256</v>
      </c>
      <c r="C1069" s="25"/>
      <c r="D1069" s="25"/>
      <c r="E1069" s="25"/>
      <c r="F1069" s="151"/>
    </row>
    <row r="1070" spans="1:6" ht="14.25">
      <c r="A1070" s="28">
        <v>2150303</v>
      </c>
      <c r="B1070" s="28" t="s">
        <v>1257</v>
      </c>
      <c r="C1070" s="25"/>
      <c r="D1070" s="25"/>
      <c r="E1070" s="25"/>
      <c r="F1070" s="151"/>
    </row>
    <row r="1071" spans="1:6" ht="14.25">
      <c r="A1071" s="28">
        <v>2150399</v>
      </c>
      <c r="B1071" s="28" t="s">
        <v>517</v>
      </c>
      <c r="C1071" s="25"/>
      <c r="D1071" s="25"/>
      <c r="E1071" s="25"/>
      <c r="F1071" s="151"/>
    </row>
    <row r="1072" spans="1:6" ht="14.25">
      <c r="A1072" s="28">
        <v>21505</v>
      </c>
      <c r="B1072" s="27" t="s">
        <v>518</v>
      </c>
      <c r="C1072" s="26">
        <f>SUM(C1073:C1085)</f>
        <v>0</v>
      </c>
      <c r="D1072" s="26">
        <f>SUM(D1073:D1085)</f>
        <v>0</v>
      </c>
      <c r="E1072" s="26">
        <f>SUM(E1073:E1085)</f>
        <v>0</v>
      </c>
      <c r="F1072" s="151"/>
    </row>
    <row r="1073" spans="1:6" ht="14.25">
      <c r="A1073" s="28">
        <v>2150501</v>
      </c>
      <c r="B1073" s="28" t="s">
        <v>1255</v>
      </c>
      <c r="C1073" s="25"/>
      <c r="D1073" s="25"/>
      <c r="E1073" s="25"/>
      <c r="F1073" s="151"/>
    </row>
    <row r="1074" spans="1:6" ht="14.25">
      <c r="A1074" s="28">
        <v>2150502</v>
      </c>
      <c r="B1074" s="28" t="s">
        <v>1256</v>
      </c>
      <c r="C1074" s="25"/>
      <c r="D1074" s="25"/>
      <c r="E1074" s="25"/>
      <c r="F1074" s="151"/>
    </row>
    <row r="1075" spans="1:6" ht="14.25">
      <c r="A1075" s="28">
        <v>2150503</v>
      </c>
      <c r="B1075" s="28" t="s">
        <v>1257</v>
      </c>
      <c r="C1075" s="25"/>
      <c r="D1075" s="25"/>
      <c r="E1075" s="25"/>
      <c r="F1075" s="151"/>
    </row>
    <row r="1076" spans="1:6" ht="14.25">
      <c r="A1076" s="28">
        <v>2150505</v>
      </c>
      <c r="B1076" s="28" t="s">
        <v>519</v>
      </c>
      <c r="C1076" s="25"/>
      <c r="D1076" s="25"/>
      <c r="E1076" s="25"/>
      <c r="F1076" s="151"/>
    </row>
    <row r="1077" spans="1:6" ht="14.25">
      <c r="A1077" s="28">
        <v>2150506</v>
      </c>
      <c r="B1077" s="28" t="s">
        <v>520</v>
      </c>
      <c r="C1077" s="25"/>
      <c r="D1077" s="25"/>
      <c r="E1077" s="25"/>
      <c r="F1077" s="151"/>
    </row>
    <row r="1078" spans="1:6" ht="14.25">
      <c r="A1078" s="28">
        <v>2150507</v>
      </c>
      <c r="B1078" s="28" t="s">
        <v>521</v>
      </c>
      <c r="C1078" s="25"/>
      <c r="D1078" s="25"/>
      <c r="E1078" s="25"/>
      <c r="F1078" s="151"/>
    </row>
    <row r="1079" spans="1:6" ht="14.25">
      <c r="A1079" s="28">
        <v>2150508</v>
      </c>
      <c r="B1079" s="28" t="s">
        <v>522</v>
      </c>
      <c r="C1079" s="25"/>
      <c r="D1079" s="25"/>
      <c r="E1079" s="25"/>
      <c r="F1079" s="151"/>
    </row>
    <row r="1080" spans="1:6" ht="14.25">
      <c r="A1080" s="28">
        <v>2150509</v>
      </c>
      <c r="B1080" s="28" t="s">
        <v>523</v>
      </c>
      <c r="C1080" s="25"/>
      <c r="D1080" s="25"/>
      <c r="E1080" s="25"/>
      <c r="F1080" s="151"/>
    </row>
    <row r="1081" spans="1:6" ht="14.25">
      <c r="A1081" s="28">
        <v>2150510</v>
      </c>
      <c r="B1081" s="28" t="s">
        <v>524</v>
      </c>
      <c r="C1081" s="25"/>
      <c r="D1081" s="25"/>
      <c r="E1081" s="25"/>
      <c r="F1081" s="151"/>
    </row>
    <row r="1082" spans="1:6" ht="14.25">
      <c r="A1082" s="28">
        <v>2150511</v>
      </c>
      <c r="B1082" s="28" t="s">
        <v>525</v>
      </c>
      <c r="C1082" s="25"/>
      <c r="D1082" s="25"/>
      <c r="E1082" s="25"/>
      <c r="F1082" s="151"/>
    </row>
    <row r="1083" spans="1:6" ht="14.25">
      <c r="A1083" s="28">
        <v>2150513</v>
      </c>
      <c r="B1083" s="28" t="s">
        <v>463</v>
      </c>
      <c r="C1083" s="25"/>
      <c r="D1083" s="25"/>
      <c r="E1083" s="25"/>
      <c r="F1083" s="151"/>
    </row>
    <row r="1084" spans="1:6" ht="14.25">
      <c r="A1084" s="28">
        <v>2150515</v>
      </c>
      <c r="B1084" s="28" t="s">
        <v>548</v>
      </c>
      <c r="C1084" s="25"/>
      <c r="D1084" s="25"/>
      <c r="E1084" s="25"/>
      <c r="F1084" s="151"/>
    </row>
    <row r="1085" spans="1:6" ht="14.25">
      <c r="A1085" s="28">
        <v>2150599</v>
      </c>
      <c r="B1085" s="28" t="s">
        <v>549</v>
      </c>
      <c r="C1085" s="25"/>
      <c r="D1085" s="25"/>
      <c r="E1085" s="25"/>
      <c r="F1085" s="151"/>
    </row>
    <row r="1086" spans="1:6" ht="14.25">
      <c r="A1086" s="28">
        <v>21507</v>
      </c>
      <c r="B1086" s="27" t="s">
        <v>550</v>
      </c>
      <c r="C1086" s="26">
        <f>SUM(C1087:C1092)</f>
        <v>0</v>
      </c>
      <c r="D1086" s="26">
        <f>SUM(D1087:D1092)</f>
        <v>0</v>
      </c>
      <c r="E1086" s="26">
        <f>SUM(E1087:E1092)</f>
        <v>0</v>
      </c>
      <c r="F1086" s="151"/>
    </row>
    <row r="1087" spans="1:6" ht="14.25">
      <c r="A1087" s="28">
        <v>2150701</v>
      </c>
      <c r="B1087" s="28" t="s">
        <v>1255</v>
      </c>
      <c r="C1087" s="25"/>
      <c r="D1087" s="25"/>
      <c r="E1087" s="25"/>
      <c r="F1087" s="151"/>
    </row>
    <row r="1088" spans="1:6" ht="14.25">
      <c r="A1088" s="28">
        <v>2150702</v>
      </c>
      <c r="B1088" s="28" t="s">
        <v>1256</v>
      </c>
      <c r="C1088" s="25"/>
      <c r="D1088" s="25"/>
      <c r="E1088" s="25"/>
      <c r="F1088" s="151"/>
    </row>
    <row r="1089" spans="1:6" ht="14.25">
      <c r="A1089" s="28">
        <v>2150703</v>
      </c>
      <c r="B1089" s="28" t="s">
        <v>1257</v>
      </c>
      <c r="C1089" s="25"/>
      <c r="D1089" s="25"/>
      <c r="E1089" s="25"/>
      <c r="F1089" s="151"/>
    </row>
    <row r="1090" spans="1:6" ht="14.25">
      <c r="A1090" s="28">
        <v>2150704</v>
      </c>
      <c r="B1090" s="28" t="s">
        <v>551</v>
      </c>
      <c r="C1090" s="25"/>
      <c r="D1090" s="25"/>
      <c r="E1090" s="25"/>
      <c r="F1090" s="151"/>
    </row>
    <row r="1091" spans="1:6" ht="14.25">
      <c r="A1091" s="28">
        <v>2150705</v>
      </c>
      <c r="B1091" s="28" t="s">
        <v>552</v>
      </c>
      <c r="C1091" s="25"/>
      <c r="D1091" s="25"/>
      <c r="E1091" s="25"/>
      <c r="F1091" s="151"/>
    </row>
    <row r="1092" spans="1:6" ht="14.25">
      <c r="A1092" s="28">
        <v>2150799</v>
      </c>
      <c r="B1092" s="28" t="s">
        <v>553</v>
      </c>
      <c r="C1092" s="25"/>
      <c r="D1092" s="25"/>
      <c r="E1092" s="25"/>
      <c r="F1092" s="151"/>
    </row>
    <row r="1093" spans="1:6" ht="14.25">
      <c r="A1093" s="28">
        <v>21508</v>
      </c>
      <c r="B1093" s="27" t="s">
        <v>554</v>
      </c>
      <c r="C1093" s="26">
        <f>SUM(C1094:C1099)</f>
        <v>0</v>
      </c>
      <c r="D1093" s="26">
        <f>SUM(D1094:D1099)</f>
        <v>0</v>
      </c>
      <c r="E1093" s="26">
        <f>SUM(E1094:E1099)</f>
        <v>0</v>
      </c>
      <c r="F1093" s="151"/>
    </row>
    <row r="1094" spans="1:6" ht="14.25">
      <c r="A1094" s="28">
        <v>2150801</v>
      </c>
      <c r="B1094" s="28" t="s">
        <v>1255</v>
      </c>
      <c r="C1094" s="25"/>
      <c r="D1094" s="25"/>
      <c r="E1094" s="25"/>
      <c r="F1094" s="151"/>
    </row>
    <row r="1095" spans="1:6" ht="14.25">
      <c r="A1095" s="28">
        <v>2150802</v>
      </c>
      <c r="B1095" s="28" t="s">
        <v>1256</v>
      </c>
      <c r="C1095" s="25"/>
      <c r="D1095" s="25"/>
      <c r="E1095" s="25"/>
      <c r="F1095" s="151"/>
    </row>
    <row r="1096" spans="1:6" ht="14.25">
      <c r="A1096" s="28">
        <v>2150803</v>
      </c>
      <c r="B1096" s="28" t="s">
        <v>1257</v>
      </c>
      <c r="C1096" s="25"/>
      <c r="D1096" s="25"/>
      <c r="E1096" s="25"/>
      <c r="F1096" s="151"/>
    </row>
    <row r="1097" spans="1:6" ht="14.25">
      <c r="A1097" s="28">
        <v>2150804</v>
      </c>
      <c r="B1097" s="28" t="s">
        <v>555</v>
      </c>
      <c r="C1097" s="25"/>
      <c r="D1097" s="25"/>
      <c r="E1097" s="25"/>
      <c r="F1097" s="151"/>
    </row>
    <row r="1098" spans="1:6" ht="14.25">
      <c r="A1098" s="28">
        <v>2150805</v>
      </c>
      <c r="B1098" s="28" t="s">
        <v>556</v>
      </c>
      <c r="C1098" s="25"/>
      <c r="D1098" s="25"/>
      <c r="E1098" s="25"/>
      <c r="F1098" s="151"/>
    </row>
    <row r="1099" spans="1:6" ht="14.25">
      <c r="A1099" s="28">
        <v>2150899</v>
      </c>
      <c r="B1099" s="28" t="s">
        <v>557</v>
      </c>
      <c r="C1099" s="25"/>
      <c r="D1099" s="25"/>
      <c r="E1099" s="25"/>
      <c r="F1099" s="151"/>
    </row>
    <row r="1100" spans="1:6" ht="14.25">
      <c r="A1100" s="28">
        <v>21599</v>
      </c>
      <c r="B1100" s="27" t="s">
        <v>1556</v>
      </c>
      <c r="C1100" s="26">
        <f>SUM(C1101:C1105)</f>
        <v>0</v>
      </c>
      <c r="D1100" s="26">
        <f>SUM(D1101:D1105)</f>
        <v>0</v>
      </c>
      <c r="E1100" s="26">
        <f>SUM(E1101:E1105)</f>
        <v>0</v>
      </c>
      <c r="F1100" s="151"/>
    </row>
    <row r="1101" spans="1:6" ht="14.25">
      <c r="A1101" s="28">
        <v>2159901</v>
      </c>
      <c r="B1101" s="28" t="s">
        <v>558</v>
      </c>
      <c r="C1101" s="25"/>
      <c r="D1101" s="25"/>
      <c r="E1101" s="25"/>
      <c r="F1101" s="151"/>
    </row>
    <row r="1102" spans="1:6" ht="14.25">
      <c r="A1102" s="28">
        <v>2159904</v>
      </c>
      <c r="B1102" s="28" t="s">
        <v>559</v>
      </c>
      <c r="C1102" s="25"/>
      <c r="D1102" s="25"/>
      <c r="E1102" s="25"/>
      <c r="F1102" s="151"/>
    </row>
    <row r="1103" spans="1:6" ht="14.25">
      <c r="A1103" s="28">
        <v>2159905</v>
      </c>
      <c r="B1103" s="28" t="s">
        <v>560</v>
      </c>
      <c r="C1103" s="25"/>
      <c r="D1103" s="25"/>
      <c r="E1103" s="25"/>
      <c r="F1103" s="151"/>
    </row>
    <row r="1104" spans="1:6" ht="14.25">
      <c r="A1104" s="28">
        <v>2159906</v>
      </c>
      <c r="B1104" s="28" t="s">
        <v>561</v>
      </c>
      <c r="C1104" s="25"/>
      <c r="D1104" s="25"/>
      <c r="E1104" s="25"/>
      <c r="F1104" s="151"/>
    </row>
    <row r="1105" spans="1:6" ht="14.25">
      <c r="A1105" s="28">
        <v>2159999</v>
      </c>
      <c r="B1105" s="28" t="s">
        <v>1557</v>
      </c>
      <c r="C1105" s="25"/>
      <c r="D1105" s="25"/>
      <c r="E1105" s="25"/>
      <c r="F1105" s="151"/>
    </row>
    <row r="1106" spans="1:6" ht="14.25">
      <c r="A1106" s="28">
        <v>216</v>
      </c>
      <c r="B1106" s="27" t="s">
        <v>562</v>
      </c>
      <c r="C1106" s="26">
        <f>SUM(C1107,C1117,C1123)</f>
        <v>55</v>
      </c>
      <c r="D1106" s="26">
        <f>SUM(D1107,D1117,D1123)</f>
        <v>102</v>
      </c>
      <c r="E1106" s="26">
        <f>SUM(E1107,E1117,E1123)</f>
        <v>102</v>
      </c>
      <c r="F1106" s="151">
        <f>E1106/D1106*100</f>
        <v>100</v>
      </c>
    </row>
    <row r="1107" spans="1:6" ht="14.25">
      <c r="A1107" s="28">
        <v>21602</v>
      </c>
      <c r="B1107" s="27" t="s">
        <v>563</v>
      </c>
      <c r="C1107" s="26">
        <f>SUM(C1108:C1116)</f>
        <v>55</v>
      </c>
      <c r="D1107" s="26">
        <f>SUM(D1108:D1116)</f>
        <v>102</v>
      </c>
      <c r="E1107" s="26">
        <f>SUM(E1108:E1116)</f>
        <v>102</v>
      </c>
      <c r="F1107" s="151">
        <f>E1107/D1107*100</f>
        <v>100</v>
      </c>
    </row>
    <row r="1108" spans="1:6" ht="14.25">
      <c r="A1108" s="28">
        <v>2160201</v>
      </c>
      <c r="B1108" s="28" t="s">
        <v>1255</v>
      </c>
      <c r="C1108" s="25">
        <v>44</v>
      </c>
      <c r="D1108" s="150">
        <v>55</v>
      </c>
      <c r="E1108" s="150">
        <v>55</v>
      </c>
      <c r="F1108" s="151">
        <f>E1108/D1108*100</f>
        <v>100</v>
      </c>
    </row>
    <row r="1109" spans="1:6" ht="14.25">
      <c r="A1109" s="28">
        <v>2160202</v>
      </c>
      <c r="B1109" s="28" t="s">
        <v>1256</v>
      </c>
      <c r="C1109" s="25">
        <v>3</v>
      </c>
      <c r="D1109" s="150"/>
      <c r="E1109" s="150"/>
      <c r="F1109" s="151"/>
    </row>
    <row r="1110" spans="1:6" ht="14.25">
      <c r="A1110" s="28">
        <v>2160203</v>
      </c>
      <c r="B1110" s="28" t="s">
        <v>1257</v>
      </c>
      <c r="C1110" s="25"/>
      <c r="D1110" s="150"/>
      <c r="E1110" s="150"/>
      <c r="F1110" s="151"/>
    </row>
    <row r="1111" spans="1:6" ht="14.25">
      <c r="A1111" s="28">
        <v>2160216</v>
      </c>
      <c r="B1111" s="28" t="s">
        <v>564</v>
      </c>
      <c r="C1111" s="25"/>
      <c r="D1111" s="150"/>
      <c r="E1111" s="150"/>
      <c r="F1111" s="151"/>
    </row>
    <row r="1112" spans="1:6" ht="14.25">
      <c r="A1112" s="28">
        <v>2160217</v>
      </c>
      <c r="B1112" s="28" t="s">
        <v>565</v>
      </c>
      <c r="C1112" s="25"/>
      <c r="D1112" s="150"/>
      <c r="E1112" s="150"/>
      <c r="F1112" s="151"/>
    </row>
    <row r="1113" spans="1:6" ht="14.25">
      <c r="A1113" s="28">
        <v>2160218</v>
      </c>
      <c r="B1113" s="28" t="s">
        <v>566</v>
      </c>
      <c r="C1113" s="25"/>
      <c r="D1113" s="150"/>
      <c r="E1113" s="150"/>
      <c r="F1113" s="151"/>
    </row>
    <row r="1114" spans="1:6" ht="14.25">
      <c r="A1114" s="28">
        <v>2160219</v>
      </c>
      <c r="B1114" s="28" t="s">
        <v>567</v>
      </c>
      <c r="C1114" s="25"/>
      <c r="D1114" s="150"/>
      <c r="E1114" s="150"/>
      <c r="F1114" s="151"/>
    </row>
    <row r="1115" spans="1:6" ht="14.25">
      <c r="A1115" s="28">
        <v>2160250</v>
      </c>
      <c r="B1115" s="28" t="s">
        <v>1264</v>
      </c>
      <c r="C1115" s="25"/>
      <c r="D1115" s="150"/>
      <c r="E1115" s="150"/>
      <c r="F1115" s="151"/>
    </row>
    <row r="1116" spans="1:6" ht="14.25">
      <c r="A1116" s="28">
        <v>2160299</v>
      </c>
      <c r="B1116" s="28" t="s">
        <v>568</v>
      </c>
      <c r="C1116" s="25">
        <v>8</v>
      </c>
      <c r="D1116" s="150">
        <v>47</v>
      </c>
      <c r="E1116" s="150">
        <v>47</v>
      </c>
      <c r="F1116" s="151">
        <f>E1116/D1116*100</f>
        <v>100</v>
      </c>
    </row>
    <row r="1117" spans="1:6" ht="14.25">
      <c r="A1117" s="28">
        <v>21606</v>
      </c>
      <c r="B1117" s="27" t="s">
        <v>569</v>
      </c>
      <c r="C1117" s="26">
        <f>SUM(C1118:C1122)</f>
        <v>0</v>
      </c>
      <c r="D1117" s="26">
        <f>SUM(D1118:D1122)</f>
        <v>0</v>
      </c>
      <c r="E1117" s="26">
        <f>SUM(E1118:E1122)</f>
        <v>0</v>
      </c>
      <c r="F1117" s="151"/>
    </row>
    <row r="1118" spans="1:6" ht="14.25">
      <c r="A1118" s="28">
        <v>2160601</v>
      </c>
      <c r="B1118" s="28" t="s">
        <v>1255</v>
      </c>
      <c r="C1118" s="25"/>
      <c r="D1118" s="25"/>
      <c r="E1118" s="25"/>
      <c r="F1118" s="151"/>
    </row>
    <row r="1119" spans="1:6" ht="14.25">
      <c r="A1119" s="28">
        <v>2160602</v>
      </c>
      <c r="B1119" s="28" t="s">
        <v>1256</v>
      </c>
      <c r="C1119" s="25"/>
      <c r="D1119" s="25"/>
      <c r="E1119" s="25"/>
      <c r="F1119" s="151"/>
    </row>
    <row r="1120" spans="1:6" ht="14.25">
      <c r="A1120" s="28">
        <v>2160603</v>
      </c>
      <c r="B1120" s="28" t="s">
        <v>1257</v>
      </c>
      <c r="C1120" s="25"/>
      <c r="D1120" s="25"/>
      <c r="E1120" s="25"/>
      <c r="F1120" s="151"/>
    </row>
    <row r="1121" spans="1:6" ht="14.25">
      <c r="A1121" s="28">
        <v>2160607</v>
      </c>
      <c r="B1121" s="28" t="s">
        <v>570</v>
      </c>
      <c r="C1121" s="25"/>
      <c r="D1121" s="25"/>
      <c r="E1121" s="25"/>
      <c r="F1121" s="151"/>
    </row>
    <row r="1122" spans="1:6" ht="14.25">
      <c r="A1122" s="28">
        <v>2160699</v>
      </c>
      <c r="B1122" s="28" t="s">
        <v>571</v>
      </c>
      <c r="C1122" s="25"/>
      <c r="D1122" s="25"/>
      <c r="E1122" s="25"/>
      <c r="F1122" s="151"/>
    </row>
    <row r="1123" spans="1:6" ht="14.25">
      <c r="A1123" s="28">
        <v>21699</v>
      </c>
      <c r="B1123" s="27" t="s">
        <v>1558</v>
      </c>
      <c r="C1123" s="26">
        <f>SUM(C1124:C1125)</f>
        <v>0</v>
      </c>
      <c r="D1123" s="26">
        <f>SUM(D1124:D1125)</f>
        <v>0</v>
      </c>
      <c r="E1123" s="26">
        <f>SUM(E1124:E1125)</f>
        <v>0</v>
      </c>
      <c r="F1123" s="151"/>
    </row>
    <row r="1124" spans="1:6" ht="14.25">
      <c r="A1124" s="28">
        <v>2169901</v>
      </c>
      <c r="B1124" s="28" t="s">
        <v>572</v>
      </c>
      <c r="C1124" s="25"/>
      <c r="D1124" s="25"/>
      <c r="E1124" s="25"/>
      <c r="F1124" s="151"/>
    </row>
    <row r="1125" spans="1:6" ht="14.25">
      <c r="A1125" s="28">
        <v>2169999</v>
      </c>
      <c r="B1125" s="28" t="s">
        <v>1559</v>
      </c>
      <c r="C1125" s="25"/>
      <c r="D1125" s="25"/>
      <c r="E1125" s="25"/>
      <c r="F1125" s="151"/>
    </row>
    <row r="1126" spans="1:6" ht="14.25">
      <c r="A1126" s="28">
        <v>217</v>
      </c>
      <c r="B1126" s="27" t="s">
        <v>573</v>
      </c>
      <c r="C1126" s="26">
        <f>SUM(C1127,C1134,C1144,C1150,C1153)</f>
        <v>10</v>
      </c>
      <c r="D1126" s="26">
        <f>SUM(D1127,D1134,D1144,D1150,D1153)</f>
        <v>1</v>
      </c>
      <c r="E1126" s="26">
        <f>SUM(E1127,E1134,E1144,E1150,E1153)</f>
        <v>1</v>
      </c>
      <c r="F1126" s="151">
        <f>E1126/D1126*100</f>
        <v>100</v>
      </c>
    </row>
    <row r="1127" spans="1:6" ht="14.25">
      <c r="A1127" s="28">
        <v>21701</v>
      </c>
      <c r="B1127" s="27" t="s">
        <v>574</v>
      </c>
      <c r="C1127" s="26">
        <f>SUM(C1128:C1133)</f>
        <v>0</v>
      </c>
      <c r="D1127" s="26">
        <f>SUM(D1128:D1133)</f>
        <v>0</v>
      </c>
      <c r="E1127" s="26">
        <f>SUM(E1128:E1133)</f>
        <v>0</v>
      </c>
      <c r="F1127" s="151"/>
    </row>
    <row r="1128" spans="1:6" ht="14.25">
      <c r="A1128" s="28">
        <v>2170101</v>
      </c>
      <c r="B1128" s="28" t="s">
        <v>1255</v>
      </c>
      <c r="C1128" s="25"/>
      <c r="D1128" s="25"/>
      <c r="E1128" s="25"/>
      <c r="F1128" s="151"/>
    </row>
    <row r="1129" spans="1:6" ht="14.25">
      <c r="A1129" s="28">
        <v>2170102</v>
      </c>
      <c r="B1129" s="28" t="s">
        <v>1256</v>
      </c>
      <c r="C1129" s="25"/>
      <c r="D1129" s="25"/>
      <c r="E1129" s="25"/>
      <c r="F1129" s="151"/>
    </row>
    <row r="1130" spans="1:6" ht="14.25">
      <c r="A1130" s="28">
        <v>2170103</v>
      </c>
      <c r="B1130" s="28" t="s">
        <v>1257</v>
      </c>
      <c r="C1130" s="25"/>
      <c r="D1130" s="25"/>
      <c r="E1130" s="25"/>
      <c r="F1130" s="151"/>
    </row>
    <row r="1131" spans="1:6" ht="14.25">
      <c r="A1131" s="28">
        <v>2170104</v>
      </c>
      <c r="B1131" s="28" t="s">
        <v>575</v>
      </c>
      <c r="C1131" s="25"/>
      <c r="D1131" s="25"/>
      <c r="E1131" s="25"/>
      <c r="F1131" s="151"/>
    </row>
    <row r="1132" spans="1:6" ht="14.25">
      <c r="A1132" s="28">
        <v>2170150</v>
      </c>
      <c r="B1132" s="28" t="s">
        <v>1264</v>
      </c>
      <c r="C1132" s="25"/>
      <c r="D1132" s="25"/>
      <c r="E1132" s="25"/>
      <c r="F1132" s="151"/>
    </row>
    <row r="1133" spans="1:6" ht="14.25">
      <c r="A1133" s="28">
        <v>2170199</v>
      </c>
      <c r="B1133" s="28" t="s">
        <v>576</v>
      </c>
      <c r="C1133" s="25"/>
      <c r="D1133" s="25"/>
      <c r="E1133" s="25"/>
      <c r="F1133" s="151"/>
    </row>
    <row r="1134" spans="1:6" ht="14.25">
      <c r="A1134" s="28">
        <v>21702</v>
      </c>
      <c r="B1134" s="27" t="s">
        <v>577</v>
      </c>
      <c r="C1134" s="26">
        <f>SUM(C1135:C1143)</f>
        <v>0</v>
      </c>
      <c r="D1134" s="26">
        <f>SUM(D1135:D1143)</f>
        <v>0</v>
      </c>
      <c r="E1134" s="26">
        <f>SUM(E1135:E1143)</f>
        <v>0</v>
      </c>
      <c r="F1134" s="151"/>
    </row>
    <row r="1135" spans="1:6" ht="14.25">
      <c r="A1135" s="28">
        <v>2170201</v>
      </c>
      <c r="B1135" s="28" t="s">
        <v>578</v>
      </c>
      <c r="C1135" s="25"/>
      <c r="D1135" s="25"/>
      <c r="E1135" s="25"/>
      <c r="F1135" s="151"/>
    </row>
    <row r="1136" spans="1:6" ht="14.25">
      <c r="A1136" s="28">
        <v>2170202</v>
      </c>
      <c r="B1136" s="28" t="s">
        <v>579</v>
      </c>
      <c r="C1136" s="25"/>
      <c r="D1136" s="25"/>
      <c r="E1136" s="25"/>
      <c r="F1136" s="151"/>
    </row>
    <row r="1137" spans="1:6" ht="14.25">
      <c r="A1137" s="28">
        <v>2170203</v>
      </c>
      <c r="B1137" s="28" t="s">
        <v>580</v>
      </c>
      <c r="C1137" s="25"/>
      <c r="D1137" s="25"/>
      <c r="E1137" s="25"/>
      <c r="F1137" s="151"/>
    </row>
    <row r="1138" spans="1:6" ht="14.25">
      <c r="A1138" s="28">
        <v>2170204</v>
      </c>
      <c r="B1138" s="28" t="s">
        <v>581</v>
      </c>
      <c r="C1138" s="25"/>
      <c r="D1138" s="25"/>
      <c r="E1138" s="25"/>
      <c r="F1138" s="151"/>
    </row>
    <row r="1139" spans="1:6" ht="14.25">
      <c r="A1139" s="28">
        <v>2170205</v>
      </c>
      <c r="B1139" s="28" t="s">
        <v>582</v>
      </c>
      <c r="C1139" s="25"/>
      <c r="D1139" s="25"/>
      <c r="E1139" s="25"/>
      <c r="F1139" s="151"/>
    </row>
    <row r="1140" spans="1:6" ht="14.25">
      <c r="A1140" s="28">
        <v>2170206</v>
      </c>
      <c r="B1140" s="28" t="s">
        <v>583</v>
      </c>
      <c r="C1140" s="25"/>
      <c r="D1140" s="25"/>
      <c r="E1140" s="25"/>
      <c r="F1140" s="151"/>
    </row>
    <row r="1141" spans="1:6" ht="14.25">
      <c r="A1141" s="28">
        <v>2170207</v>
      </c>
      <c r="B1141" s="28" t="s">
        <v>584</v>
      </c>
      <c r="C1141" s="25"/>
      <c r="D1141" s="25"/>
      <c r="E1141" s="25"/>
      <c r="F1141" s="151"/>
    </row>
    <row r="1142" spans="1:6" ht="14.25">
      <c r="A1142" s="28">
        <v>2170208</v>
      </c>
      <c r="B1142" s="28" t="s">
        <v>585</v>
      </c>
      <c r="C1142" s="25"/>
      <c r="D1142" s="25"/>
      <c r="E1142" s="25"/>
      <c r="F1142" s="151"/>
    </row>
    <row r="1143" spans="1:6" ht="14.25">
      <c r="A1143" s="28">
        <v>2170299</v>
      </c>
      <c r="B1143" s="28" t="s">
        <v>586</v>
      </c>
      <c r="C1143" s="25"/>
      <c r="D1143" s="25"/>
      <c r="E1143" s="25"/>
      <c r="F1143" s="151"/>
    </row>
    <row r="1144" spans="1:6" ht="14.25">
      <c r="A1144" s="28">
        <v>21703</v>
      </c>
      <c r="B1144" s="27" t="s">
        <v>587</v>
      </c>
      <c r="C1144" s="26">
        <f>SUM(C1145:C1149)</f>
        <v>0</v>
      </c>
      <c r="D1144" s="26">
        <f>SUM(D1145:D1149)</f>
        <v>1</v>
      </c>
      <c r="E1144" s="26">
        <f>SUM(E1145:E1149)</f>
        <v>1</v>
      </c>
      <c r="F1144" s="151">
        <f>E1144/D1144*100</f>
        <v>100</v>
      </c>
    </row>
    <row r="1145" spans="1:6" ht="14.25">
      <c r="A1145" s="28">
        <v>2170301</v>
      </c>
      <c r="B1145" s="28" t="s">
        <v>588</v>
      </c>
      <c r="C1145" s="25"/>
      <c r="D1145" s="25"/>
      <c r="E1145" s="25"/>
      <c r="F1145" s="151"/>
    </row>
    <row r="1146" spans="1:6" ht="14.25">
      <c r="A1146" s="28">
        <v>2170302</v>
      </c>
      <c r="B1146" s="21" t="s">
        <v>1560</v>
      </c>
      <c r="C1146" s="25"/>
      <c r="D1146" s="25"/>
      <c r="E1146" s="25"/>
      <c r="F1146" s="151"/>
    </row>
    <row r="1147" spans="1:6" ht="14.25">
      <c r="A1147" s="28">
        <v>2170303</v>
      </c>
      <c r="B1147" s="28" t="s">
        <v>589</v>
      </c>
      <c r="C1147" s="25"/>
      <c r="D1147" s="25"/>
      <c r="E1147" s="25"/>
      <c r="F1147" s="151"/>
    </row>
    <row r="1148" spans="1:6" ht="14.25">
      <c r="A1148" s="28">
        <v>2170304</v>
      </c>
      <c r="B1148" s="28" t="s">
        <v>590</v>
      </c>
      <c r="C1148" s="25"/>
      <c r="D1148" s="25"/>
      <c r="E1148" s="25"/>
      <c r="F1148" s="151"/>
    </row>
    <row r="1149" spans="1:6" ht="14.25">
      <c r="A1149" s="28">
        <v>2170399</v>
      </c>
      <c r="B1149" s="28" t="s">
        <v>591</v>
      </c>
      <c r="C1149" s="25"/>
      <c r="D1149" s="25">
        <v>1</v>
      </c>
      <c r="E1149" s="25">
        <v>1</v>
      </c>
      <c r="F1149" s="151">
        <f>E1149/D1149*100</f>
        <v>100</v>
      </c>
    </row>
    <row r="1150" spans="1:6" ht="14.25">
      <c r="A1150" s="28">
        <v>21704</v>
      </c>
      <c r="B1150" s="27" t="s">
        <v>592</v>
      </c>
      <c r="C1150" s="26">
        <f>SUM(C1151:C1152)</f>
        <v>0</v>
      </c>
      <c r="D1150" s="26">
        <f>SUM(D1151:D1152)</f>
        <v>0</v>
      </c>
      <c r="E1150" s="26">
        <f>SUM(E1151:E1152)</f>
        <v>0</v>
      </c>
      <c r="F1150" s="151"/>
    </row>
    <row r="1151" spans="1:6" ht="14.25">
      <c r="A1151" s="28">
        <v>2170401</v>
      </c>
      <c r="B1151" s="28" t="s">
        <v>593</v>
      </c>
      <c r="C1151" s="25"/>
      <c r="D1151" s="25"/>
      <c r="E1151" s="25"/>
      <c r="F1151" s="151"/>
    </row>
    <row r="1152" spans="1:6" ht="14.25">
      <c r="A1152" s="28">
        <v>2170499</v>
      </c>
      <c r="B1152" s="28" t="s">
        <v>594</v>
      </c>
      <c r="C1152" s="25"/>
      <c r="D1152" s="25"/>
      <c r="E1152" s="25"/>
      <c r="F1152" s="151"/>
    </row>
    <row r="1153" spans="1:6" ht="14.25">
      <c r="A1153" s="28">
        <v>21799</v>
      </c>
      <c r="B1153" s="27" t="s">
        <v>595</v>
      </c>
      <c r="C1153" s="26">
        <f>SUM(C1154:C1154)</f>
        <v>10</v>
      </c>
      <c r="D1153" s="26">
        <f>SUM(D1154:D1154)</f>
        <v>0</v>
      </c>
      <c r="E1153" s="26">
        <f>SUM(E1154:E1154)</f>
        <v>0</v>
      </c>
      <c r="F1153" s="151"/>
    </row>
    <row r="1154" spans="1:6" ht="14.25">
      <c r="A1154" s="28">
        <v>2179901</v>
      </c>
      <c r="B1154" s="28" t="s">
        <v>1561</v>
      </c>
      <c r="C1154" s="25">
        <v>10</v>
      </c>
      <c r="D1154" s="25"/>
      <c r="E1154" s="25"/>
      <c r="F1154" s="151"/>
    </row>
    <row r="1155" spans="1:6" ht="14.25">
      <c r="A1155" s="28">
        <v>219</v>
      </c>
      <c r="B1155" s="27" t="s">
        <v>596</v>
      </c>
      <c r="C1155" s="26">
        <f>SUM(C1156:C1164)</f>
        <v>0</v>
      </c>
      <c r="D1155" s="26">
        <f>SUM(D1156:D1164)</f>
        <v>0</v>
      </c>
      <c r="E1155" s="26">
        <f>SUM(E1156:E1164)</f>
        <v>0</v>
      </c>
      <c r="F1155" s="151"/>
    </row>
    <row r="1156" spans="1:6" ht="14.25">
      <c r="A1156" s="28">
        <v>21901</v>
      </c>
      <c r="B1156" s="27" t="s">
        <v>863</v>
      </c>
      <c r="C1156" s="25"/>
      <c r="D1156" s="25"/>
      <c r="E1156" s="25"/>
      <c r="F1156" s="151"/>
    </row>
    <row r="1157" spans="1:6" ht="14.25">
      <c r="A1157" s="28">
        <v>21902</v>
      </c>
      <c r="B1157" s="27" t="s">
        <v>867</v>
      </c>
      <c r="C1157" s="25"/>
      <c r="D1157" s="25"/>
      <c r="E1157" s="25"/>
      <c r="F1157" s="151"/>
    </row>
    <row r="1158" spans="1:6" ht="14.25">
      <c r="A1158" s="28">
        <v>21903</v>
      </c>
      <c r="B1158" s="27" t="s">
        <v>869</v>
      </c>
      <c r="C1158" s="25"/>
      <c r="D1158" s="25"/>
      <c r="E1158" s="25"/>
      <c r="F1158" s="151"/>
    </row>
    <row r="1159" spans="1:6" ht="14.25">
      <c r="A1159" s="28">
        <v>21904</v>
      </c>
      <c r="B1159" s="27" t="s">
        <v>597</v>
      </c>
      <c r="C1159" s="25"/>
      <c r="D1159" s="25"/>
      <c r="E1159" s="25"/>
      <c r="F1159" s="151"/>
    </row>
    <row r="1160" spans="1:6" ht="14.25">
      <c r="A1160" s="28">
        <v>21905</v>
      </c>
      <c r="B1160" s="27" t="s">
        <v>871</v>
      </c>
      <c r="C1160" s="25"/>
      <c r="D1160" s="25"/>
      <c r="E1160" s="25"/>
      <c r="F1160" s="151"/>
    </row>
    <row r="1161" spans="1:6" ht="14.25">
      <c r="A1161" s="28">
        <v>21906</v>
      </c>
      <c r="B1161" s="27" t="s">
        <v>351</v>
      </c>
      <c r="C1161" s="25"/>
      <c r="D1161" s="25"/>
      <c r="E1161" s="25"/>
      <c r="F1161" s="151"/>
    </row>
    <row r="1162" spans="1:6" ht="14.25">
      <c r="A1162" s="28">
        <v>21907</v>
      </c>
      <c r="B1162" s="27" t="s">
        <v>874</v>
      </c>
      <c r="C1162" s="25"/>
      <c r="D1162" s="25"/>
      <c r="E1162" s="25"/>
      <c r="F1162" s="151"/>
    </row>
    <row r="1163" spans="1:6" ht="14.25">
      <c r="A1163" s="28">
        <v>21908</v>
      </c>
      <c r="B1163" s="27" t="s">
        <v>878</v>
      </c>
      <c r="C1163" s="25"/>
      <c r="D1163" s="25"/>
      <c r="E1163" s="25"/>
      <c r="F1163" s="151"/>
    </row>
    <row r="1164" spans="1:6" ht="14.25">
      <c r="A1164" s="28">
        <v>21999</v>
      </c>
      <c r="B1164" s="27" t="s">
        <v>1247</v>
      </c>
      <c r="C1164" s="25"/>
      <c r="D1164" s="25"/>
      <c r="E1164" s="25"/>
      <c r="F1164" s="151"/>
    </row>
    <row r="1165" spans="1:6" ht="14.25">
      <c r="A1165" s="21" t="s">
        <v>1562</v>
      </c>
      <c r="B1165" s="20" t="s">
        <v>1563</v>
      </c>
      <c r="C1165" s="26">
        <f>SUM(C1166,C1185,C1204,C1213,C1228)</f>
        <v>451</v>
      </c>
      <c r="D1165" s="26">
        <f>SUM(D1166,D1185,D1204,D1213,D1228)</f>
        <v>694</v>
      </c>
      <c r="E1165" s="26">
        <f>SUM(E1166,E1185,E1204,E1213,E1228)</f>
        <v>694</v>
      </c>
      <c r="F1165" s="151">
        <f>E1165/D1165*100</f>
        <v>100</v>
      </c>
    </row>
    <row r="1166" spans="1:6" ht="14.25">
      <c r="A1166" s="21" t="s">
        <v>1564</v>
      </c>
      <c r="B1166" s="20" t="s">
        <v>1565</v>
      </c>
      <c r="C1166" s="26">
        <f>SUM(C1167:C1184)</f>
        <v>441</v>
      </c>
      <c r="D1166" s="26">
        <f>SUM(D1167:D1184)</f>
        <v>694</v>
      </c>
      <c r="E1166" s="26">
        <f>SUM(E1167:E1184)</f>
        <v>694</v>
      </c>
      <c r="F1166" s="151">
        <f>E1166/D1166*100</f>
        <v>100</v>
      </c>
    </row>
    <row r="1167" spans="1:6" ht="14.25">
      <c r="A1167" s="21" t="s">
        <v>1566</v>
      </c>
      <c r="B1167" s="21" t="s">
        <v>1255</v>
      </c>
      <c r="C1167" s="25">
        <v>137</v>
      </c>
      <c r="D1167" s="150">
        <v>345</v>
      </c>
      <c r="E1167" s="150">
        <v>345</v>
      </c>
      <c r="F1167" s="151">
        <f>E1167/D1167*100</f>
        <v>100</v>
      </c>
    </row>
    <row r="1168" spans="1:6" ht="14.25">
      <c r="A1168" s="21" t="s">
        <v>1567</v>
      </c>
      <c r="B1168" s="21" t="s">
        <v>1256</v>
      </c>
      <c r="C1168" s="25">
        <v>7</v>
      </c>
      <c r="D1168" s="150">
        <v>10</v>
      </c>
      <c r="E1168" s="150">
        <v>10</v>
      </c>
      <c r="F1168" s="151">
        <f>E1168/D1168*100</f>
        <v>100</v>
      </c>
    </row>
    <row r="1169" spans="1:6" ht="14.25">
      <c r="A1169" s="21" t="s">
        <v>1568</v>
      </c>
      <c r="B1169" s="21" t="s">
        <v>1257</v>
      </c>
      <c r="C1169" s="25"/>
      <c r="D1169" s="150"/>
      <c r="E1169" s="150"/>
      <c r="F1169" s="151"/>
    </row>
    <row r="1170" spans="1:6" ht="14.25">
      <c r="A1170" s="21" t="s">
        <v>1569</v>
      </c>
      <c r="B1170" s="21" t="s">
        <v>1570</v>
      </c>
      <c r="C1170" s="25"/>
      <c r="D1170" s="150"/>
      <c r="E1170" s="150"/>
      <c r="F1170" s="151"/>
    </row>
    <row r="1171" spans="1:6" ht="14.25">
      <c r="A1171" s="21" t="s">
        <v>1571</v>
      </c>
      <c r="B1171" s="21" t="s">
        <v>598</v>
      </c>
      <c r="C1171" s="25">
        <v>155</v>
      </c>
      <c r="D1171" s="150">
        <v>157</v>
      </c>
      <c r="E1171" s="150">
        <v>157</v>
      </c>
      <c r="F1171" s="151"/>
    </row>
    <row r="1172" spans="1:6" ht="14.25">
      <c r="A1172" s="21" t="s">
        <v>1572</v>
      </c>
      <c r="B1172" s="21" t="s">
        <v>599</v>
      </c>
      <c r="C1172" s="25">
        <v>12</v>
      </c>
      <c r="D1172" s="150">
        <v>8</v>
      </c>
      <c r="E1172" s="150">
        <v>8</v>
      </c>
      <c r="F1172" s="151">
        <f>E1172/D1172*100</f>
        <v>100</v>
      </c>
    </row>
    <row r="1173" spans="1:6" ht="14.25">
      <c r="A1173" s="21" t="s">
        <v>1573</v>
      </c>
      <c r="B1173" s="21" t="s">
        <v>1574</v>
      </c>
      <c r="C1173" s="25"/>
      <c r="D1173" s="150"/>
      <c r="E1173" s="150"/>
      <c r="F1173" s="151"/>
    </row>
    <row r="1174" spans="1:6" ht="14.25">
      <c r="A1174" s="21" t="s">
        <v>1575</v>
      </c>
      <c r="B1174" s="21" t="s">
        <v>1576</v>
      </c>
      <c r="C1174" s="25"/>
      <c r="D1174" s="150"/>
      <c r="E1174" s="150"/>
      <c r="F1174" s="151"/>
    </row>
    <row r="1175" spans="1:6" ht="14.25">
      <c r="A1175" s="21" t="s">
        <v>1577</v>
      </c>
      <c r="B1175" s="21" t="s">
        <v>1578</v>
      </c>
      <c r="C1175" s="25"/>
      <c r="D1175" s="150"/>
      <c r="E1175" s="150"/>
      <c r="F1175" s="151"/>
    </row>
    <row r="1176" spans="1:6" ht="14.25">
      <c r="A1176" s="21" t="s">
        <v>1579</v>
      </c>
      <c r="B1176" s="21" t="s">
        <v>600</v>
      </c>
      <c r="C1176" s="25">
        <v>4</v>
      </c>
      <c r="D1176" s="150">
        <v>4</v>
      </c>
      <c r="E1176" s="150">
        <v>4</v>
      </c>
      <c r="F1176" s="151">
        <f>E1176/D1176*100</f>
        <v>100</v>
      </c>
    </row>
    <row r="1177" spans="1:6" ht="14.25">
      <c r="A1177" s="21" t="s">
        <v>1580</v>
      </c>
      <c r="B1177" s="21" t="s">
        <v>601</v>
      </c>
      <c r="C1177" s="25"/>
      <c r="D1177" s="150"/>
      <c r="E1177" s="150"/>
      <c r="F1177" s="151"/>
    </row>
    <row r="1178" spans="1:6" ht="14.25">
      <c r="A1178" s="21" t="s">
        <v>1581</v>
      </c>
      <c r="B1178" s="21" t="s">
        <v>1582</v>
      </c>
      <c r="C1178" s="25"/>
      <c r="D1178" s="150"/>
      <c r="E1178" s="150"/>
      <c r="F1178" s="151"/>
    </row>
    <row r="1179" spans="1:6" ht="14.25">
      <c r="A1179" s="21" t="s">
        <v>1583</v>
      </c>
      <c r="B1179" s="21" t="s">
        <v>602</v>
      </c>
      <c r="C1179" s="25"/>
      <c r="D1179" s="150"/>
      <c r="E1179" s="150"/>
      <c r="F1179" s="151"/>
    </row>
    <row r="1180" spans="1:6" ht="14.25">
      <c r="A1180" s="21" t="s">
        <v>1584</v>
      </c>
      <c r="B1180" s="21" t="s">
        <v>603</v>
      </c>
      <c r="C1180" s="25"/>
      <c r="D1180" s="150"/>
      <c r="E1180" s="150"/>
      <c r="F1180" s="151"/>
    </row>
    <row r="1181" spans="1:6" ht="14.25">
      <c r="A1181" s="21" t="s">
        <v>1585</v>
      </c>
      <c r="B1181" s="21" t="s">
        <v>604</v>
      </c>
      <c r="C1181" s="25"/>
      <c r="D1181" s="150"/>
      <c r="E1181" s="150"/>
      <c r="F1181" s="151"/>
    </row>
    <row r="1182" spans="1:6" ht="14.25">
      <c r="A1182" s="21" t="s">
        <v>1586</v>
      </c>
      <c r="B1182" s="21" t="s">
        <v>605</v>
      </c>
      <c r="C1182" s="25"/>
      <c r="D1182" s="150"/>
      <c r="E1182" s="150"/>
      <c r="F1182" s="151"/>
    </row>
    <row r="1183" spans="1:6" ht="14.25">
      <c r="A1183" s="21" t="s">
        <v>1587</v>
      </c>
      <c r="B1183" s="21" t="s">
        <v>1264</v>
      </c>
      <c r="C1183" s="25">
        <v>110</v>
      </c>
      <c r="D1183" s="150">
        <v>162</v>
      </c>
      <c r="E1183" s="150">
        <v>162</v>
      </c>
      <c r="F1183" s="151">
        <f>E1183/D1183*100</f>
        <v>100</v>
      </c>
    </row>
    <row r="1184" spans="1:6" ht="14.25">
      <c r="A1184" s="21" t="s">
        <v>1588</v>
      </c>
      <c r="B1184" s="21" t="s">
        <v>606</v>
      </c>
      <c r="C1184" s="25">
        <v>16</v>
      </c>
      <c r="D1184" s="150">
        <v>8</v>
      </c>
      <c r="E1184" s="150">
        <v>8</v>
      </c>
      <c r="F1184" s="151">
        <f>E1184/D1184*100</f>
        <v>100</v>
      </c>
    </row>
    <row r="1185" spans="1:6" ht="14.25">
      <c r="A1185" s="28">
        <v>22002</v>
      </c>
      <c r="B1185" s="27" t="s">
        <v>607</v>
      </c>
      <c r="C1185" s="26">
        <f>SUM(C1186:C1203)</f>
        <v>0</v>
      </c>
      <c r="D1185" s="26">
        <f>SUM(D1186:D1203)</f>
        <v>0</v>
      </c>
      <c r="E1185" s="26">
        <f>SUM(E1186:E1203)</f>
        <v>0</v>
      </c>
      <c r="F1185" s="151"/>
    </row>
    <row r="1186" spans="1:6" ht="14.25">
      <c r="A1186" s="28">
        <v>2200201</v>
      </c>
      <c r="B1186" s="28" t="s">
        <v>1255</v>
      </c>
      <c r="C1186" s="25"/>
      <c r="D1186" s="25"/>
      <c r="E1186" s="25"/>
      <c r="F1186" s="151"/>
    </row>
    <row r="1187" spans="1:6" ht="14.25">
      <c r="A1187" s="28">
        <v>2200202</v>
      </c>
      <c r="B1187" s="28" t="s">
        <v>1256</v>
      </c>
      <c r="C1187" s="25"/>
      <c r="D1187" s="25"/>
      <c r="E1187" s="25"/>
      <c r="F1187" s="151"/>
    </row>
    <row r="1188" spans="1:6" ht="14.25">
      <c r="A1188" s="28">
        <v>2200203</v>
      </c>
      <c r="B1188" s="28" t="s">
        <v>1257</v>
      </c>
      <c r="C1188" s="25"/>
      <c r="D1188" s="25"/>
      <c r="E1188" s="25"/>
      <c r="F1188" s="151"/>
    </row>
    <row r="1189" spans="1:6" ht="14.25">
      <c r="A1189" s="28">
        <v>2200204</v>
      </c>
      <c r="B1189" s="28" t="s">
        <v>608</v>
      </c>
      <c r="C1189" s="25"/>
      <c r="D1189" s="25"/>
      <c r="E1189" s="25"/>
      <c r="F1189" s="151"/>
    </row>
    <row r="1190" spans="1:6" ht="14.25">
      <c r="A1190" s="28">
        <v>2200205</v>
      </c>
      <c r="B1190" s="28" t="s">
        <v>609</v>
      </c>
      <c r="C1190" s="25"/>
      <c r="D1190" s="25"/>
      <c r="E1190" s="25"/>
      <c r="F1190" s="151"/>
    </row>
    <row r="1191" spans="1:6" ht="14.25">
      <c r="A1191" s="28">
        <v>2200206</v>
      </c>
      <c r="B1191" s="28" t="s">
        <v>610</v>
      </c>
      <c r="C1191" s="25"/>
      <c r="D1191" s="25"/>
      <c r="E1191" s="25"/>
      <c r="F1191" s="151"/>
    </row>
    <row r="1192" spans="1:6" ht="14.25">
      <c r="A1192" s="28">
        <v>2200207</v>
      </c>
      <c r="B1192" s="28" t="s">
        <v>611</v>
      </c>
      <c r="C1192" s="25"/>
      <c r="D1192" s="25"/>
      <c r="E1192" s="25"/>
      <c r="F1192" s="151"/>
    </row>
    <row r="1193" spans="1:6" ht="14.25">
      <c r="A1193" s="28">
        <v>2200208</v>
      </c>
      <c r="B1193" s="28" t="s">
        <v>612</v>
      </c>
      <c r="C1193" s="25"/>
      <c r="D1193" s="25"/>
      <c r="E1193" s="25"/>
      <c r="F1193" s="151"/>
    </row>
    <row r="1194" spans="1:6" ht="14.25">
      <c r="A1194" s="28">
        <v>2200209</v>
      </c>
      <c r="B1194" s="28" t="s">
        <v>613</v>
      </c>
      <c r="C1194" s="25"/>
      <c r="D1194" s="25"/>
      <c r="E1194" s="25"/>
      <c r="F1194" s="151"/>
    </row>
    <row r="1195" spans="1:6" ht="14.25">
      <c r="A1195" s="28">
        <v>2200210</v>
      </c>
      <c r="B1195" s="28" t="s">
        <v>614</v>
      </c>
      <c r="C1195" s="25"/>
      <c r="D1195" s="25"/>
      <c r="E1195" s="25"/>
      <c r="F1195" s="151"/>
    </row>
    <row r="1196" spans="1:6" ht="14.25">
      <c r="A1196" s="28">
        <v>2200211</v>
      </c>
      <c r="B1196" s="28" t="s">
        <v>615</v>
      </c>
      <c r="C1196" s="25"/>
      <c r="D1196" s="25"/>
      <c r="E1196" s="25"/>
      <c r="F1196" s="151"/>
    </row>
    <row r="1197" spans="1:6" ht="14.25">
      <c r="A1197" s="28">
        <v>2200212</v>
      </c>
      <c r="B1197" s="28" t="s">
        <v>616</v>
      </c>
      <c r="C1197" s="25"/>
      <c r="D1197" s="25"/>
      <c r="E1197" s="25"/>
      <c r="F1197" s="151"/>
    </row>
    <row r="1198" spans="1:6" ht="14.25">
      <c r="A1198" s="28">
        <v>2200213</v>
      </c>
      <c r="B1198" s="28" t="s">
        <v>617</v>
      </c>
      <c r="C1198" s="25"/>
      <c r="D1198" s="25"/>
      <c r="E1198" s="25"/>
      <c r="F1198" s="151"/>
    </row>
    <row r="1199" spans="1:6" ht="14.25">
      <c r="A1199" s="28">
        <v>2200215</v>
      </c>
      <c r="B1199" s="28" t="s">
        <v>618</v>
      </c>
      <c r="C1199" s="25"/>
      <c r="D1199" s="25"/>
      <c r="E1199" s="25"/>
      <c r="F1199" s="151"/>
    </row>
    <row r="1200" spans="1:6" ht="14.25">
      <c r="A1200" s="28">
        <v>2200217</v>
      </c>
      <c r="B1200" s="28" t="s">
        <v>619</v>
      </c>
      <c r="C1200" s="25"/>
      <c r="D1200" s="25"/>
      <c r="E1200" s="25"/>
      <c r="F1200" s="151"/>
    </row>
    <row r="1201" spans="1:6" ht="14.25">
      <c r="A1201" s="28">
        <v>2200218</v>
      </c>
      <c r="B1201" s="28" t="s">
        <v>620</v>
      </c>
      <c r="C1201" s="25"/>
      <c r="D1201" s="25"/>
      <c r="E1201" s="25"/>
      <c r="F1201" s="151"/>
    </row>
    <row r="1202" spans="1:6" ht="14.25">
      <c r="A1202" s="28">
        <v>2200250</v>
      </c>
      <c r="B1202" s="28" t="s">
        <v>1264</v>
      </c>
      <c r="C1202" s="25"/>
      <c r="D1202" s="25"/>
      <c r="E1202" s="25"/>
      <c r="F1202" s="151"/>
    </row>
    <row r="1203" spans="1:6" ht="14.25">
      <c r="A1203" s="28">
        <v>2200299</v>
      </c>
      <c r="B1203" s="28" t="s">
        <v>621</v>
      </c>
      <c r="C1203" s="25"/>
      <c r="D1203" s="25"/>
      <c r="E1203" s="25"/>
      <c r="F1203" s="151"/>
    </row>
    <row r="1204" spans="1:6" ht="14.25">
      <c r="A1204" s="28">
        <v>22003</v>
      </c>
      <c r="B1204" s="27" t="s">
        <v>622</v>
      </c>
      <c r="C1204" s="26">
        <f>SUM(C1205:C1212)</f>
        <v>0</v>
      </c>
      <c r="D1204" s="26">
        <f>SUM(D1205:D1212)</f>
        <v>0</v>
      </c>
      <c r="E1204" s="26">
        <f>SUM(E1205:E1212)</f>
        <v>0</v>
      </c>
      <c r="F1204" s="151"/>
    </row>
    <row r="1205" spans="1:6" ht="14.25">
      <c r="A1205" s="28">
        <v>2200301</v>
      </c>
      <c r="B1205" s="28" t="s">
        <v>1255</v>
      </c>
      <c r="C1205" s="25"/>
      <c r="D1205" s="25"/>
      <c r="E1205" s="25"/>
      <c r="F1205" s="151"/>
    </row>
    <row r="1206" spans="1:6" ht="14.25">
      <c r="A1206" s="28">
        <v>2200302</v>
      </c>
      <c r="B1206" s="28" t="s">
        <v>1256</v>
      </c>
      <c r="C1206" s="25"/>
      <c r="D1206" s="25"/>
      <c r="E1206" s="25"/>
      <c r="F1206" s="151"/>
    </row>
    <row r="1207" spans="1:6" ht="14.25">
      <c r="A1207" s="28">
        <v>2200303</v>
      </c>
      <c r="B1207" s="28" t="s">
        <v>1257</v>
      </c>
      <c r="C1207" s="25"/>
      <c r="D1207" s="25"/>
      <c r="E1207" s="25"/>
      <c r="F1207" s="151"/>
    </row>
    <row r="1208" spans="1:6" ht="14.25">
      <c r="A1208" s="28">
        <v>2200304</v>
      </c>
      <c r="B1208" s="28" t="s">
        <v>623</v>
      </c>
      <c r="C1208" s="25"/>
      <c r="D1208" s="25"/>
      <c r="E1208" s="25"/>
      <c r="F1208" s="151"/>
    </row>
    <row r="1209" spans="1:6" ht="14.25">
      <c r="A1209" s="28">
        <v>2200305</v>
      </c>
      <c r="B1209" s="28" t="s">
        <v>624</v>
      </c>
      <c r="C1209" s="25"/>
      <c r="D1209" s="25"/>
      <c r="E1209" s="25"/>
      <c r="F1209" s="151"/>
    </row>
    <row r="1210" spans="1:6" ht="14.25">
      <c r="A1210" s="28">
        <v>2200306</v>
      </c>
      <c r="B1210" s="28" t="s">
        <v>625</v>
      </c>
      <c r="C1210" s="25"/>
      <c r="D1210" s="25"/>
      <c r="E1210" s="25"/>
      <c r="F1210" s="151"/>
    </row>
    <row r="1211" spans="1:6" ht="14.25">
      <c r="A1211" s="28">
        <v>2200350</v>
      </c>
      <c r="B1211" s="28" t="s">
        <v>1264</v>
      </c>
      <c r="C1211" s="25"/>
      <c r="D1211" s="25"/>
      <c r="E1211" s="25"/>
      <c r="F1211" s="151"/>
    </row>
    <row r="1212" spans="1:6" ht="14.25">
      <c r="A1212" s="28">
        <v>2200399</v>
      </c>
      <c r="B1212" s="28" t="s">
        <v>626</v>
      </c>
      <c r="C1212" s="25"/>
      <c r="D1212" s="25"/>
      <c r="E1212" s="25"/>
      <c r="F1212" s="151"/>
    </row>
    <row r="1213" spans="1:6" ht="14.25">
      <c r="A1213" s="28">
        <v>22005</v>
      </c>
      <c r="B1213" s="27" t="s">
        <v>627</v>
      </c>
      <c r="C1213" s="26">
        <f>SUM(C1214:C1227)</f>
        <v>10</v>
      </c>
      <c r="D1213" s="26">
        <f>SUM(D1214:D1227)</f>
        <v>0</v>
      </c>
      <c r="E1213" s="26">
        <f>SUM(E1214:E1227)</f>
        <v>0</v>
      </c>
      <c r="F1213" s="151"/>
    </row>
    <row r="1214" spans="1:6" ht="14.25">
      <c r="A1214" s="28">
        <v>2200501</v>
      </c>
      <c r="B1214" s="28" t="s">
        <v>1255</v>
      </c>
      <c r="C1214" s="25"/>
      <c r="D1214" s="25"/>
      <c r="E1214" s="25"/>
      <c r="F1214" s="151"/>
    </row>
    <row r="1215" spans="1:6" ht="14.25">
      <c r="A1215" s="28">
        <v>2200502</v>
      </c>
      <c r="B1215" s="28" t="s">
        <v>1256</v>
      </c>
      <c r="C1215" s="25"/>
      <c r="D1215" s="25"/>
      <c r="E1215" s="25"/>
      <c r="F1215" s="151"/>
    </row>
    <row r="1216" spans="1:6" ht="14.25">
      <c r="A1216" s="28">
        <v>2200503</v>
      </c>
      <c r="B1216" s="28" t="s">
        <v>1257</v>
      </c>
      <c r="C1216" s="25"/>
      <c r="D1216" s="25"/>
      <c r="E1216" s="25"/>
      <c r="F1216" s="151"/>
    </row>
    <row r="1217" spans="1:6" ht="14.25">
      <c r="A1217" s="28">
        <v>2200504</v>
      </c>
      <c r="B1217" s="28" t="s">
        <v>628</v>
      </c>
      <c r="C1217" s="25"/>
      <c r="D1217" s="25"/>
      <c r="E1217" s="25"/>
      <c r="F1217" s="151"/>
    </row>
    <row r="1218" spans="1:6" ht="14.25">
      <c r="A1218" s="28">
        <v>2200506</v>
      </c>
      <c r="B1218" s="28" t="s">
        <v>629</v>
      </c>
      <c r="C1218" s="25"/>
      <c r="D1218" s="25"/>
      <c r="E1218" s="25"/>
      <c r="F1218" s="151"/>
    </row>
    <row r="1219" spans="1:6" ht="14.25">
      <c r="A1219" s="28">
        <v>2200507</v>
      </c>
      <c r="B1219" s="28" t="s">
        <v>630</v>
      </c>
      <c r="C1219" s="25"/>
      <c r="D1219" s="25"/>
      <c r="E1219" s="25"/>
      <c r="F1219" s="151"/>
    </row>
    <row r="1220" spans="1:6" ht="14.25">
      <c r="A1220" s="28">
        <v>2200508</v>
      </c>
      <c r="B1220" s="28" t="s">
        <v>631</v>
      </c>
      <c r="C1220" s="25"/>
      <c r="D1220" s="25"/>
      <c r="E1220" s="25"/>
      <c r="F1220" s="151"/>
    </row>
    <row r="1221" spans="1:6" ht="14.25">
      <c r="A1221" s="28">
        <v>2200509</v>
      </c>
      <c r="B1221" s="28" t="s">
        <v>632</v>
      </c>
      <c r="C1221" s="25"/>
      <c r="D1221" s="25"/>
      <c r="E1221" s="25"/>
      <c r="F1221" s="151"/>
    </row>
    <row r="1222" spans="1:6" ht="14.25">
      <c r="A1222" s="28">
        <v>2200510</v>
      </c>
      <c r="B1222" s="28" t="s">
        <v>633</v>
      </c>
      <c r="C1222" s="25">
        <v>10</v>
      </c>
      <c r="D1222" s="150"/>
      <c r="E1222" s="150"/>
      <c r="F1222" s="151"/>
    </row>
    <row r="1223" spans="1:6" ht="14.25">
      <c r="A1223" s="28">
        <v>2200511</v>
      </c>
      <c r="B1223" s="28" t="s">
        <v>634</v>
      </c>
      <c r="C1223" s="25"/>
      <c r="D1223" s="25"/>
      <c r="E1223" s="25"/>
      <c r="F1223" s="151"/>
    </row>
    <row r="1224" spans="1:6" ht="14.25">
      <c r="A1224" s="28">
        <v>2200512</v>
      </c>
      <c r="B1224" s="28" t="s">
        <v>635</v>
      </c>
      <c r="C1224" s="25"/>
      <c r="D1224" s="25"/>
      <c r="E1224" s="25"/>
      <c r="F1224" s="151"/>
    </row>
    <row r="1225" spans="1:6" ht="14.25">
      <c r="A1225" s="28">
        <v>2200513</v>
      </c>
      <c r="B1225" s="28" t="s">
        <v>636</v>
      </c>
      <c r="C1225" s="25"/>
      <c r="D1225" s="25"/>
      <c r="E1225" s="25"/>
      <c r="F1225" s="151"/>
    </row>
    <row r="1226" spans="1:6" ht="14.25">
      <c r="A1226" s="28">
        <v>2200514</v>
      </c>
      <c r="B1226" s="28" t="s">
        <v>637</v>
      </c>
      <c r="C1226" s="25"/>
      <c r="D1226" s="25"/>
      <c r="E1226" s="25"/>
      <c r="F1226" s="151"/>
    </row>
    <row r="1227" spans="1:6" ht="14.25">
      <c r="A1227" s="28">
        <v>2200599</v>
      </c>
      <c r="B1227" s="28" t="s">
        <v>638</v>
      </c>
      <c r="C1227" s="25"/>
      <c r="D1227" s="25"/>
      <c r="E1227" s="25"/>
      <c r="F1227" s="151"/>
    </row>
    <row r="1228" spans="1:6" ht="14.25">
      <c r="A1228" s="21" t="s">
        <v>1589</v>
      </c>
      <c r="B1228" s="20" t="s">
        <v>1590</v>
      </c>
      <c r="C1228" s="26">
        <f>SUM(C1229:C1229)</f>
        <v>0</v>
      </c>
      <c r="D1228" s="26">
        <f>SUM(D1229:D1229)</f>
        <v>0</v>
      </c>
      <c r="E1228" s="26">
        <f>SUM(E1229:E1229)</f>
        <v>0</v>
      </c>
      <c r="F1228" s="151"/>
    </row>
    <row r="1229" spans="1:6" ht="14.25">
      <c r="A1229" s="21" t="s">
        <v>1591</v>
      </c>
      <c r="B1229" s="21" t="s">
        <v>1592</v>
      </c>
      <c r="C1229" s="25"/>
      <c r="D1229" s="25"/>
      <c r="E1229" s="25"/>
      <c r="F1229" s="151"/>
    </row>
    <row r="1230" spans="1:6" ht="14.25">
      <c r="A1230" s="28">
        <v>221</v>
      </c>
      <c r="B1230" s="27" t="s">
        <v>639</v>
      </c>
      <c r="C1230" s="26">
        <f>SUM(C1231,C1240,C1244)</f>
        <v>2571</v>
      </c>
      <c r="D1230" s="26">
        <f>SUM(D1231,D1240,D1244)</f>
        <v>2666</v>
      </c>
      <c r="E1230" s="26">
        <f>SUM(E1231,E1240,E1244)</f>
        <v>2666</v>
      </c>
      <c r="F1230" s="151">
        <f>E1230/D1230*100</f>
        <v>100</v>
      </c>
    </row>
    <row r="1231" spans="1:6" ht="14.25">
      <c r="A1231" s="28">
        <v>22101</v>
      </c>
      <c r="B1231" s="27" t="s">
        <v>640</v>
      </c>
      <c r="C1231" s="26">
        <f>SUM(C1232:C1239)</f>
        <v>20</v>
      </c>
      <c r="D1231" s="26">
        <f>SUM(D1232:D1239)</f>
        <v>245</v>
      </c>
      <c r="E1231" s="26">
        <f>SUM(E1232:E1239)</f>
        <v>245</v>
      </c>
      <c r="F1231" s="151">
        <f>E1231/D1231*100</f>
        <v>100</v>
      </c>
    </row>
    <row r="1232" spans="1:6" ht="14.25">
      <c r="A1232" s="28">
        <v>2210101</v>
      </c>
      <c r="B1232" s="28" t="s">
        <v>641</v>
      </c>
      <c r="C1232" s="25"/>
      <c r="D1232" s="25"/>
      <c r="E1232" s="25"/>
      <c r="F1232" s="151"/>
    </row>
    <row r="1233" spans="1:6" ht="14.25">
      <c r="A1233" s="28">
        <v>2210102</v>
      </c>
      <c r="B1233" s="28" t="s">
        <v>642</v>
      </c>
      <c r="C1233" s="25"/>
      <c r="D1233" s="25"/>
      <c r="E1233" s="25"/>
      <c r="F1233" s="151"/>
    </row>
    <row r="1234" spans="1:6" ht="14.25">
      <c r="A1234" s="28">
        <v>2210103</v>
      </c>
      <c r="B1234" s="28" t="s">
        <v>643</v>
      </c>
      <c r="C1234" s="25"/>
      <c r="D1234" s="25"/>
      <c r="E1234" s="25"/>
      <c r="F1234" s="151"/>
    </row>
    <row r="1235" spans="1:6" ht="14.25">
      <c r="A1235" s="28">
        <v>2210104</v>
      </c>
      <c r="B1235" s="28" t="s">
        <v>644</v>
      </c>
      <c r="C1235" s="25"/>
      <c r="D1235" s="25"/>
      <c r="E1235" s="25"/>
      <c r="F1235" s="151"/>
    </row>
    <row r="1236" spans="1:6" ht="14.25">
      <c r="A1236" s="28">
        <v>2210105</v>
      </c>
      <c r="B1236" s="28" t="s">
        <v>645</v>
      </c>
      <c r="C1236" s="25"/>
      <c r="D1236" s="150">
        <v>28</v>
      </c>
      <c r="E1236" s="150">
        <v>28</v>
      </c>
      <c r="F1236" s="151">
        <f>E1236/D1236*100</f>
        <v>100</v>
      </c>
    </row>
    <row r="1237" spans="1:6" ht="14.25">
      <c r="A1237" s="28">
        <v>2210106</v>
      </c>
      <c r="B1237" s="28" t="s">
        <v>646</v>
      </c>
      <c r="C1237" s="25"/>
      <c r="D1237" s="25"/>
      <c r="E1237" s="25"/>
      <c r="F1237" s="151"/>
    </row>
    <row r="1238" spans="1:6" ht="14.25">
      <c r="A1238" s="28">
        <v>2210107</v>
      </c>
      <c r="B1238" s="28" t="s">
        <v>647</v>
      </c>
      <c r="C1238" s="25"/>
      <c r="D1238" s="25"/>
      <c r="E1238" s="25"/>
      <c r="F1238" s="151"/>
    </row>
    <row r="1239" spans="1:6" ht="14.25">
      <c r="A1239" s="28">
        <v>2210199</v>
      </c>
      <c r="B1239" s="28" t="s">
        <v>648</v>
      </c>
      <c r="C1239" s="25">
        <v>20</v>
      </c>
      <c r="D1239" s="150">
        <v>217</v>
      </c>
      <c r="E1239" s="150">
        <v>217</v>
      </c>
      <c r="F1239" s="151">
        <f>E1239/D1239*100</f>
        <v>100</v>
      </c>
    </row>
    <row r="1240" spans="1:6" ht="14.25">
      <c r="A1240" s="28">
        <v>22102</v>
      </c>
      <c r="B1240" s="27" t="s">
        <v>649</v>
      </c>
      <c r="C1240" s="26">
        <f>SUM(C1241:C1243)</f>
        <v>2502</v>
      </c>
      <c r="D1240" s="26">
        <f>SUM(D1241:D1243)</f>
        <v>2357</v>
      </c>
      <c r="E1240" s="26">
        <f>SUM(E1241:E1243)</f>
        <v>2357</v>
      </c>
      <c r="F1240" s="151">
        <f>E1240/D1240*100</f>
        <v>100</v>
      </c>
    </row>
    <row r="1241" spans="1:6" ht="14.25">
      <c r="A1241" s="28">
        <v>2210201</v>
      </c>
      <c r="B1241" s="28" t="s">
        <v>650</v>
      </c>
      <c r="C1241" s="25">
        <v>2502</v>
      </c>
      <c r="D1241" s="25">
        <v>2357</v>
      </c>
      <c r="E1241" s="25">
        <v>2357</v>
      </c>
      <c r="F1241" s="151">
        <f>E1241/D1241*100</f>
        <v>100</v>
      </c>
    </row>
    <row r="1242" spans="1:6" ht="14.25">
      <c r="A1242" s="28">
        <v>2210202</v>
      </c>
      <c r="B1242" s="28" t="s">
        <v>651</v>
      </c>
      <c r="C1242" s="25"/>
      <c r="D1242" s="25"/>
      <c r="E1242" s="25"/>
      <c r="F1242" s="151"/>
    </row>
    <row r="1243" spans="1:6" ht="14.25">
      <c r="A1243" s="28">
        <v>2210203</v>
      </c>
      <c r="B1243" s="28" t="s">
        <v>652</v>
      </c>
      <c r="C1243" s="25"/>
      <c r="D1243" s="25"/>
      <c r="E1243" s="25"/>
      <c r="F1243" s="151"/>
    </row>
    <row r="1244" spans="1:6" ht="14.25">
      <c r="A1244" s="28">
        <v>22103</v>
      </c>
      <c r="B1244" s="27" t="s">
        <v>653</v>
      </c>
      <c r="C1244" s="26">
        <f>SUM(C1245:C1247)</f>
        <v>49</v>
      </c>
      <c r="D1244" s="26">
        <f>SUM(D1245:D1247)</f>
        <v>64</v>
      </c>
      <c r="E1244" s="26">
        <f>SUM(E1245:E1247)</f>
        <v>64</v>
      </c>
      <c r="F1244" s="151">
        <f>E1244/D1244*100</f>
        <v>100</v>
      </c>
    </row>
    <row r="1245" spans="1:6" ht="14.25">
      <c r="A1245" s="28">
        <v>2210301</v>
      </c>
      <c r="B1245" s="28" t="s">
        <v>654</v>
      </c>
      <c r="C1245" s="25"/>
      <c r="D1245" s="25"/>
      <c r="E1245" s="25"/>
      <c r="F1245" s="151"/>
    </row>
    <row r="1246" spans="1:6" ht="14.25">
      <c r="A1246" s="28">
        <v>2210302</v>
      </c>
      <c r="B1246" s="28" t="s">
        <v>655</v>
      </c>
      <c r="C1246" s="25"/>
      <c r="D1246" s="25"/>
      <c r="E1246" s="25"/>
      <c r="F1246" s="151"/>
    </row>
    <row r="1247" spans="1:6" ht="14.25">
      <c r="A1247" s="28">
        <v>2210399</v>
      </c>
      <c r="B1247" s="28" t="s">
        <v>656</v>
      </c>
      <c r="C1247" s="25">
        <v>49</v>
      </c>
      <c r="D1247" s="25">
        <v>64</v>
      </c>
      <c r="E1247" s="25">
        <v>64</v>
      </c>
      <c r="F1247" s="151">
        <f>E1247/D1247*100</f>
        <v>100</v>
      </c>
    </row>
    <row r="1248" spans="1:6" ht="14.25">
      <c r="A1248" s="28">
        <v>222</v>
      </c>
      <c r="B1248" s="27" t="s">
        <v>657</v>
      </c>
      <c r="C1248" s="26">
        <f>SUM(C1249,C1264,C1278,C1283,C1289)</f>
        <v>196</v>
      </c>
      <c r="D1248" s="26">
        <f>SUM(D1249,D1264,D1278,D1283,D1289)</f>
        <v>211</v>
      </c>
      <c r="E1248" s="26">
        <f>SUM(E1249,E1264,E1278,E1283,E1289)</f>
        <v>211</v>
      </c>
      <c r="F1248" s="151">
        <f>E1248/D1248*100</f>
        <v>100</v>
      </c>
    </row>
    <row r="1249" spans="1:6" ht="14.25">
      <c r="A1249" s="28">
        <v>22201</v>
      </c>
      <c r="B1249" s="27" t="s">
        <v>658</v>
      </c>
      <c r="C1249" s="26">
        <f>SUM(C1250:C1263)</f>
        <v>120</v>
      </c>
      <c r="D1249" s="26">
        <f>SUM(D1250:D1263)</f>
        <v>145</v>
      </c>
      <c r="E1249" s="26">
        <f>SUM(E1250:E1263)</f>
        <v>145</v>
      </c>
      <c r="F1249" s="151">
        <f>E1249/D1249*100</f>
        <v>100</v>
      </c>
    </row>
    <row r="1250" spans="1:6" ht="14.25">
      <c r="A1250" s="28">
        <v>2220101</v>
      </c>
      <c r="B1250" s="28" t="s">
        <v>1255</v>
      </c>
      <c r="C1250" s="25">
        <v>80</v>
      </c>
      <c r="D1250" s="150">
        <v>72</v>
      </c>
      <c r="E1250" s="150">
        <v>72</v>
      </c>
      <c r="F1250" s="151">
        <f>E1250/D1250*100</f>
        <v>100</v>
      </c>
    </row>
    <row r="1251" spans="1:6" ht="14.25">
      <c r="A1251" s="28">
        <v>2220102</v>
      </c>
      <c r="B1251" s="28" t="s">
        <v>1256</v>
      </c>
      <c r="C1251" s="25"/>
      <c r="D1251" s="150"/>
      <c r="E1251" s="150"/>
      <c r="F1251" s="151"/>
    </row>
    <row r="1252" spans="1:6" ht="14.25">
      <c r="A1252" s="28">
        <v>2220103</v>
      </c>
      <c r="B1252" s="28" t="s">
        <v>1257</v>
      </c>
      <c r="C1252" s="25"/>
      <c r="D1252" s="150"/>
      <c r="E1252" s="150"/>
      <c r="F1252" s="151"/>
    </row>
    <row r="1253" spans="1:6" ht="14.25">
      <c r="A1253" s="28">
        <v>2220104</v>
      </c>
      <c r="B1253" s="28" t="s">
        <v>659</v>
      </c>
      <c r="C1253" s="25"/>
      <c r="D1253" s="150"/>
      <c r="E1253" s="150"/>
      <c r="F1253" s="151"/>
    </row>
    <row r="1254" spans="1:6" ht="14.25">
      <c r="A1254" s="28">
        <v>2220105</v>
      </c>
      <c r="B1254" s="28" t="s">
        <v>660</v>
      </c>
      <c r="C1254" s="25">
        <v>5</v>
      </c>
      <c r="D1254" s="150">
        <v>5</v>
      </c>
      <c r="E1254" s="150">
        <v>5</v>
      </c>
      <c r="F1254" s="151">
        <f>E1254/D1254*100</f>
        <v>100</v>
      </c>
    </row>
    <row r="1255" spans="1:6" ht="14.25">
      <c r="A1255" s="28">
        <v>2220106</v>
      </c>
      <c r="B1255" s="28" t="s">
        <v>661</v>
      </c>
      <c r="C1255" s="25"/>
      <c r="D1255" s="150"/>
      <c r="E1255" s="150"/>
      <c r="F1255" s="151"/>
    </row>
    <row r="1256" spans="1:6" ht="14.25">
      <c r="A1256" s="28">
        <v>2220107</v>
      </c>
      <c r="B1256" s="28" t="s">
        <v>662</v>
      </c>
      <c r="C1256" s="25"/>
      <c r="D1256" s="150"/>
      <c r="E1256" s="150"/>
      <c r="F1256" s="151"/>
    </row>
    <row r="1257" spans="1:6" ht="14.25">
      <c r="A1257" s="28">
        <v>2220112</v>
      </c>
      <c r="B1257" s="28" t="s">
        <v>663</v>
      </c>
      <c r="C1257" s="25"/>
      <c r="D1257" s="150"/>
      <c r="E1257" s="150"/>
      <c r="F1257" s="151"/>
    </row>
    <row r="1258" spans="1:6" ht="14.25">
      <c r="A1258" s="28">
        <v>2220113</v>
      </c>
      <c r="B1258" s="28" t="s">
        <v>664</v>
      </c>
      <c r="C1258" s="25">
        <v>31</v>
      </c>
      <c r="D1258" s="150">
        <v>31</v>
      </c>
      <c r="E1258" s="150">
        <v>31</v>
      </c>
      <c r="F1258" s="151">
        <f>E1258/D1258*100</f>
        <v>100</v>
      </c>
    </row>
    <row r="1259" spans="1:6" ht="14.25">
      <c r="A1259" s="28">
        <v>2220114</v>
      </c>
      <c r="B1259" s="28" t="s">
        <v>665</v>
      </c>
      <c r="C1259" s="25"/>
      <c r="D1259" s="150"/>
      <c r="E1259" s="150"/>
      <c r="F1259" s="151"/>
    </row>
    <row r="1260" spans="1:6" ht="14.25">
      <c r="A1260" s="28">
        <v>2220115</v>
      </c>
      <c r="B1260" s="28" t="s">
        <v>666</v>
      </c>
      <c r="C1260" s="25"/>
      <c r="D1260" s="150"/>
      <c r="E1260" s="150"/>
      <c r="F1260" s="151"/>
    </row>
    <row r="1261" spans="1:6" ht="14.25">
      <c r="A1261" s="28">
        <v>2220118</v>
      </c>
      <c r="B1261" s="28" t="s">
        <v>667</v>
      </c>
      <c r="C1261" s="25"/>
      <c r="D1261" s="150"/>
      <c r="E1261" s="150"/>
      <c r="F1261" s="151"/>
    </row>
    <row r="1262" spans="1:6" ht="14.25">
      <c r="A1262" s="28">
        <v>2220150</v>
      </c>
      <c r="B1262" s="28" t="s">
        <v>1264</v>
      </c>
      <c r="C1262" s="25">
        <v>4</v>
      </c>
      <c r="D1262" s="150">
        <v>37</v>
      </c>
      <c r="E1262" s="150">
        <v>37</v>
      </c>
      <c r="F1262" s="151">
        <f>E1262/D1262*100</f>
        <v>100</v>
      </c>
    </row>
    <row r="1263" spans="1:6" ht="14.25">
      <c r="A1263" s="28">
        <v>2220199</v>
      </c>
      <c r="B1263" s="28" t="s">
        <v>668</v>
      </c>
      <c r="C1263" s="25"/>
      <c r="D1263" s="150"/>
      <c r="E1263" s="150"/>
      <c r="F1263" s="151"/>
    </row>
    <row r="1264" spans="1:6" ht="14.25">
      <c r="A1264" s="28">
        <v>22202</v>
      </c>
      <c r="B1264" s="27" t="s">
        <v>669</v>
      </c>
      <c r="C1264" s="26">
        <f>SUM(C1265:C1277)</f>
        <v>0</v>
      </c>
      <c r="D1264" s="26">
        <f>SUM(D1265:D1277)</f>
        <v>0</v>
      </c>
      <c r="E1264" s="26">
        <f>SUM(E1265:E1277)</f>
        <v>0</v>
      </c>
      <c r="F1264" s="151"/>
    </row>
    <row r="1265" spans="1:6" ht="14.25">
      <c r="A1265" s="28">
        <v>2220201</v>
      </c>
      <c r="B1265" s="28" t="s">
        <v>1255</v>
      </c>
      <c r="C1265" s="25"/>
      <c r="D1265" s="25"/>
      <c r="E1265" s="25"/>
      <c r="F1265" s="151"/>
    </row>
    <row r="1266" spans="1:6" ht="14.25">
      <c r="A1266" s="28">
        <v>2220202</v>
      </c>
      <c r="B1266" s="28" t="s">
        <v>1256</v>
      </c>
      <c r="C1266" s="25"/>
      <c r="D1266" s="25"/>
      <c r="E1266" s="25"/>
      <c r="F1266" s="151"/>
    </row>
    <row r="1267" spans="1:6" ht="14.25">
      <c r="A1267" s="28">
        <v>2220203</v>
      </c>
      <c r="B1267" s="28" t="s">
        <v>1257</v>
      </c>
      <c r="C1267" s="25"/>
      <c r="D1267" s="25"/>
      <c r="E1267" s="25"/>
      <c r="F1267" s="151"/>
    </row>
    <row r="1268" spans="1:6" ht="14.25">
      <c r="A1268" s="28">
        <v>2220204</v>
      </c>
      <c r="B1268" s="28" t="s">
        <v>670</v>
      </c>
      <c r="C1268" s="25"/>
      <c r="D1268" s="25"/>
      <c r="E1268" s="25"/>
      <c r="F1268" s="151"/>
    </row>
    <row r="1269" spans="1:6" ht="14.25">
      <c r="A1269" s="28">
        <v>2220205</v>
      </c>
      <c r="B1269" s="28" t="s">
        <v>671</v>
      </c>
      <c r="C1269" s="25"/>
      <c r="D1269" s="25"/>
      <c r="E1269" s="25"/>
      <c r="F1269" s="151"/>
    </row>
    <row r="1270" spans="1:6" ht="14.25">
      <c r="A1270" s="28">
        <v>2220206</v>
      </c>
      <c r="B1270" s="28" t="s">
        <v>672</v>
      </c>
      <c r="C1270" s="25"/>
      <c r="D1270" s="25"/>
      <c r="E1270" s="25"/>
      <c r="F1270" s="151"/>
    </row>
    <row r="1271" spans="1:6" ht="14.25">
      <c r="A1271" s="28">
        <v>2220207</v>
      </c>
      <c r="B1271" s="28" t="s">
        <v>673</v>
      </c>
      <c r="C1271" s="25"/>
      <c r="D1271" s="25"/>
      <c r="E1271" s="25"/>
      <c r="F1271" s="151"/>
    </row>
    <row r="1272" spans="1:6" ht="14.25">
      <c r="A1272" s="28">
        <v>2220209</v>
      </c>
      <c r="B1272" s="28" t="s">
        <v>674</v>
      </c>
      <c r="C1272" s="25"/>
      <c r="D1272" s="25"/>
      <c r="E1272" s="25"/>
      <c r="F1272" s="151"/>
    </row>
    <row r="1273" spans="1:6" ht="14.25">
      <c r="A1273" s="28">
        <v>2220210</v>
      </c>
      <c r="B1273" s="28" t="s">
        <v>675</v>
      </c>
      <c r="C1273" s="25"/>
      <c r="D1273" s="25"/>
      <c r="E1273" s="25"/>
      <c r="F1273" s="151"/>
    </row>
    <row r="1274" spans="1:6" ht="14.25">
      <c r="A1274" s="28">
        <v>2220211</v>
      </c>
      <c r="B1274" s="28" t="s">
        <v>676</v>
      </c>
      <c r="C1274" s="25"/>
      <c r="D1274" s="25"/>
      <c r="E1274" s="25"/>
      <c r="F1274" s="151"/>
    </row>
    <row r="1275" spans="1:6" ht="14.25">
      <c r="A1275" s="28">
        <v>2220212</v>
      </c>
      <c r="B1275" s="28" t="s">
        <v>677</v>
      </c>
      <c r="C1275" s="25"/>
      <c r="D1275" s="25"/>
      <c r="E1275" s="25"/>
      <c r="F1275" s="151"/>
    </row>
    <row r="1276" spans="1:6" ht="14.25">
      <c r="A1276" s="28">
        <v>2220250</v>
      </c>
      <c r="B1276" s="28" t="s">
        <v>1264</v>
      </c>
      <c r="C1276" s="25"/>
      <c r="D1276" s="25"/>
      <c r="E1276" s="25"/>
      <c r="F1276" s="151"/>
    </row>
    <row r="1277" spans="1:6" ht="14.25">
      <c r="A1277" s="28">
        <v>2220299</v>
      </c>
      <c r="B1277" s="28" t="s">
        <v>678</v>
      </c>
      <c r="C1277" s="25"/>
      <c r="D1277" s="25"/>
      <c r="E1277" s="25"/>
      <c r="F1277" s="151"/>
    </row>
    <row r="1278" spans="1:6" ht="14.25">
      <c r="A1278" s="28">
        <v>22203</v>
      </c>
      <c r="B1278" s="27" t="s">
        <v>679</v>
      </c>
      <c r="C1278" s="26">
        <f>SUM(C1279:C1282)</f>
        <v>0</v>
      </c>
      <c r="D1278" s="26">
        <f>SUM(D1279:D1282)</f>
        <v>0</v>
      </c>
      <c r="E1278" s="26">
        <f>SUM(E1279:E1282)</f>
        <v>0</v>
      </c>
      <c r="F1278" s="151"/>
    </row>
    <row r="1279" spans="1:6" ht="14.25">
      <c r="A1279" s="28">
        <v>2220301</v>
      </c>
      <c r="B1279" s="28" t="s">
        <v>1593</v>
      </c>
      <c r="C1279" s="25"/>
      <c r="D1279" s="25"/>
      <c r="E1279" s="25"/>
      <c r="F1279" s="151"/>
    </row>
    <row r="1280" spans="1:6" ht="14.25">
      <c r="A1280" s="28">
        <v>2220303</v>
      </c>
      <c r="B1280" s="28" t="s">
        <v>680</v>
      </c>
      <c r="C1280" s="25"/>
      <c r="D1280" s="25"/>
      <c r="E1280" s="25"/>
      <c r="F1280" s="151"/>
    </row>
    <row r="1281" spans="1:6" ht="14.25">
      <c r="A1281" s="28">
        <v>2220304</v>
      </c>
      <c r="B1281" s="28" t="s">
        <v>681</v>
      </c>
      <c r="C1281" s="25"/>
      <c r="D1281" s="25"/>
      <c r="E1281" s="25"/>
      <c r="F1281" s="151"/>
    </row>
    <row r="1282" spans="1:6" ht="14.25">
      <c r="A1282" s="28">
        <v>2220399</v>
      </c>
      <c r="B1282" s="28" t="s">
        <v>1594</v>
      </c>
      <c r="C1282" s="25"/>
      <c r="D1282" s="25"/>
      <c r="E1282" s="25"/>
      <c r="F1282" s="151"/>
    </row>
    <row r="1283" spans="1:6" ht="14.25">
      <c r="A1283" s="28">
        <v>22204</v>
      </c>
      <c r="B1283" s="27" t="s">
        <v>682</v>
      </c>
      <c r="C1283" s="26">
        <f>SUM(C1284:C1288)</f>
        <v>76</v>
      </c>
      <c r="D1283" s="26">
        <f>SUM(D1284:D1288)</f>
        <v>66</v>
      </c>
      <c r="E1283" s="26">
        <f>SUM(E1284:E1288)</f>
        <v>66</v>
      </c>
      <c r="F1283" s="151">
        <f>E1283/D1283*100</f>
        <v>100</v>
      </c>
    </row>
    <row r="1284" spans="1:6" ht="14.25">
      <c r="A1284" s="28">
        <v>2220401</v>
      </c>
      <c r="B1284" s="28" t="s">
        <v>683</v>
      </c>
      <c r="C1284" s="25">
        <v>66</v>
      </c>
      <c r="D1284" s="150">
        <v>66</v>
      </c>
      <c r="E1284" s="150">
        <v>66</v>
      </c>
      <c r="F1284" s="151">
        <f>E1284/D1284*100</f>
        <v>100</v>
      </c>
    </row>
    <row r="1285" spans="1:6" ht="14.25">
      <c r="A1285" s="28">
        <v>2220402</v>
      </c>
      <c r="B1285" s="28" t="s">
        <v>684</v>
      </c>
      <c r="C1285" s="25"/>
      <c r="D1285" s="150"/>
      <c r="E1285" s="150"/>
      <c r="F1285" s="151"/>
    </row>
    <row r="1286" spans="1:6" ht="14.25">
      <c r="A1286" s="28">
        <v>2220403</v>
      </c>
      <c r="B1286" s="28" t="s">
        <v>685</v>
      </c>
      <c r="C1286" s="25">
        <v>10</v>
      </c>
      <c r="D1286" s="150"/>
      <c r="E1286" s="150"/>
      <c r="F1286" s="151"/>
    </row>
    <row r="1287" spans="1:6" ht="14.25">
      <c r="A1287" s="28">
        <v>2220404</v>
      </c>
      <c r="B1287" s="28" t="s">
        <v>686</v>
      </c>
      <c r="C1287" s="25"/>
      <c r="D1287" s="25"/>
      <c r="E1287" s="25"/>
      <c r="F1287" s="151"/>
    </row>
    <row r="1288" spans="1:6" ht="14.25">
      <c r="A1288" s="28">
        <v>2220499</v>
      </c>
      <c r="B1288" s="28" t="s">
        <v>687</v>
      </c>
      <c r="C1288" s="25"/>
      <c r="D1288" s="25"/>
      <c r="E1288" s="25"/>
      <c r="F1288" s="151"/>
    </row>
    <row r="1289" spans="1:6" ht="14.25">
      <c r="A1289" s="28">
        <v>22205</v>
      </c>
      <c r="B1289" s="27" t="s">
        <v>688</v>
      </c>
      <c r="C1289" s="26">
        <f>SUM(C1290:C1300)</f>
        <v>0</v>
      </c>
      <c r="D1289" s="26">
        <f>SUM(D1290:D1300)</f>
        <v>0</v>
      </c>
      <c r="E1289" s="26">
        <f>SUM(E1290:E1300)</f>
        <v>0</v>
      </c>
      <c r="F1289" s="151"/>
    </row>
    <row r="1290" spans="1:6" ht="14.25">
      <c r="A1290" s="28">
        <v>2220501</v>
      </c>
      <c r="B1290" s="28" t="s">
        <v>689</v>
      </c>
      <c r="C1290" s="25"/>
      <c r="D1290" s="25"/>
      <c r="E1290" s="25"/>
      <c r="F1290" s="151"/>
    </row>
    <row r="1291" spans="1:6" ht="14.25">
      <c r="A1291" s="28">
        <v>2220502</v>
      </c>
      <c r="B1291" s="28" t="s">
        <v>690</v>
      </c>
      <c r="C1291" s="25"/>
      <c r="D1291" s="25"/>
      <c r="E1291" s="25"/>
      <c r="F1291" s="151"/>
    </row>
    <row r="1292" spans="1:6" ht="14.25">
      <c r="A1292" s="28">
        <v>2220503</v>
      </c>
      <c r="B1292" s="28" t="s">
        <v>691</v>
      </c>
      <c r="C1292" s="25"/>
      <c r="D1292" s="25"/>
      <c r="E1292" s="25"/>
      <c r="F1292" s="151"/>
    </row>
    <row r="1293" spans="1:6" ht="14.25">
      <c r="A1293" s="28">
        <v>2220504</v>
      </c>
      <c r="B1293" s="28" t="s">
        <v>692</v>
      </c>
      <c r="C1293" s="25"/>
      <c r="D1293" s="25"/>
      <c r="E1293" s="25"/>
      <c r="F1293" s="151"/>
    </row>
    <row r="1294" spans="1:6" ht="14.25">
      <c r="A1294" s="28">
        <v>2220505</v>
      </c>
      <c r="B1294" s="28" t="s">
        <v>693</v>
      </c>
      <c r="C1294" s="25"/>
      <c r="D1294" s="25"/>
      <c r="E1294" s="25"/>
      <c r="F1294" s="151"/>
    </row>
    <row r="1295" spans="1:6" ht="14.25">
      <c r="A1295" s="28">
        <v>2220506</v>
      </c>
      <c r="B1295" s="28" t="s">
        <v>694</v>
      </c>
      <c r="C1295" s="25"/>
      <c r="D1295" s="25"/>
      <c r="E1295" s="25"/>
      <c r="F1295" s="151"/>
    </row>
    <row r="1296" spans="1:6" ht="14.25">
      <c r="A1296" s="28">
        <v>2220507</v>
      </c>
      <c r="B1296" s="28" t="s">
        <v>695</v>
      </c>
      <c r="C1296" s="25"/>
      <c r="D1296" s="25"/>
      <c r="E1296" s="25"/>
      <c r="F1296" s="151"/>
    </row>
    <row r="1297" spans="1:6" ht="14.25">
      <c r="A1297" s="28">
        <v>2220508</v>
      </c>
      <c r="B1297" s="28" t="s">
        <v>696</v>
      </c>
      <c r="C1297" s="25"/>
      <c r="D1297" s="25"/>
      <c r="E1297" s="25"/>
      <c r="F1297" s="151"/>
    </row>
    <row r="1298" spans="1:6" ht="14.25">
      <c r="A1298" s="28">
        <v>2220509</v>
      </c>
      <c r="B1298" s="28" t="s">
        <v>697</v>
      </c>
      <c r="C1298" s="25"/>
      <c r="D1298" s="25"/>
      <c r="E1298" s="25"/>
      <c r="F1298" s="151"/>
    </row>
    <row r="1299" spans="1:6" ht="14.25">
      <c r="A1299" s="28">
        <v>2220510</v>
      </c>
      <c r="B1299" s="28" t="s">
        <v>698</v>
      </c>
      <c r="C1299" s="25"/>
      <c r="D1299" s="25"/>
      <c r="E1299" s="25"/>
      <c r="F1299" s="151"/>
    </row>
    <row r="1300" spans="1:6" ht="14.25">
      <c r="A1300" s="28">
        <v>2220599</v>
      </c>
      <c r="B1300" s="28" t="s">
        <v>699</v>
      </c>
      <c r="C1300" s="25"/>
      <c r="D1300" s="25"/>
      <c r="E1300" s="25"/>
      <c r="F1300" s="151"/>
    </row>
    <row r="1301" spans="1:6" ht="14.25">
      <c r="A1301" s="28" t="s">
        <v>1595</v>
      </c>
      <c r="B1301" s="20" t="s">
        <v>1596</v>
      </c>
      <c r="C1301" s="26">
        <f>SUM(C1302,C1314,C1320,C1326,C1334,C1347,C1351,C1357)</f>
        <v>954</v>
      </c>
      <c r="D1301" s="26">
        <f>SUM(D1302,D1314,D1320,D1326,D1334,D1347,D1351,D1357)</f>
        <v>3650</v>
      </c>
      <c r="E1301" s="26">
        <f>SUM(E1302,E1314,E1320,E1326,E1334,E1347,E1351,E1357)</f>
        <v>3650</v>
      </c>
      <c r="F1301" s="151">
        <f>E1301/D1301*100</f>
        <v>100</v>
      </c>
    </row>
    <row r="1302" spans="1:6" ht="14.25">
      <c r="A1302" s="28" t="s">
        <v>1597</v>
      </c>
      <c r="B1302" s="20" t="s">
        <v>1598</v>
      </c>
      <c r="C1302" s="26">
        <f>SUM(C1303:C1313)</f>
        <v>197</v>
      </c>
      <c r="D1302" s="26">
        <f>SUM(D1303:D1313)</f>
        <v>268</v>
      </c>
      <c r="E1302" s="26">
        <f>SUM(E1303:E1313)</f>
        <v>268</v>
      </c>
      <c r="F1302" s="151">
        <f>E1302/D1302*100</f>
        <v>100</v>
      </c>
    </row>
    <row r="1303" spans="1:6" ht="14.25">
      <c r="A1303" s="28" t="s">
        <v>1599</v>
      </c>
      <c r="B1303" s="209" t="s">
        <v>1600</v>
      </c>
      <c r="C1303" s="25"/>
      <c r="D1303" s="25">
        <v>150</v>
      </c>
      <c r="E1303" s="25">
        <v>150</v>
      </c>
      <c r="F1303" s="151">
        <f>E1303/D1303*100</f>
        <v>100</v>
      </c>
    </row>
    <row r="1304" spans="1:6" ht="14.25">
      <c r="A1304" s="28" t="s">
        <v>1601</v>
      </c>
      <c r="B1304" s="209" t="s">
        <v>1602</v>
      </c>
      <c r="C1304" s="25"/>
      <c r="D1304" s="25"/>
      <c r="E1304" s="25"/>
      <c r="F1304" s="151"/>
    </row>
    <row r="1305" spans="1:6" ht="14.25">
      <c r="A1305" s="28" t="s">
        <v>1603</v>
      </c>
      <c r="B1305" s="209" t="s">
        <v>1604</v>
      </c>
      <c r="C1305" s="25"/>
      <c r="D1305" s="25"/>
      <c r="E1305" s="25"/>
      <c r="F1305" s="151"/>
    </row>
    <row r="1306" spans="1:6" ht="14.25">
      <c r="A1306" s="28" t="s">
        <v>1605</v>
      </c>
      <c r="B1306" s="209" t="s">
        <v>1606</v>
      </c>
      <c r="C1306" s="25"/>
      <c r="D1306" s="25"/>
      <c r="E1306" s="25"/>
      <c r="F1306" s="151"/>
    </row>
    <row r="1307" spans="1:6" ht="14.25">
      <c r="A1307" s="28" t="s">
        <v>1607</v>
      </c>
      <c r="B1307" s="209" t="s">
        <v>1608</v>
      </c>
      <c r="C1307" s="25"/>
      <c r="D1307" s="25"/>
      <c r="E1307" s="25"/>
      <c r="F1307" s="151"/>
    </row>
    <row r="1308" spans="1:6" ht="14.25">
      <c r="A1308" s="28" t="s">
        <v>1609</v>
      </c>
      <c r="B1308" s="209" t="s">
        <v>1610</v>
      </c>
      <c r="C1308" s="25">
        <v>197</v>
      </c>
      <c r="D1308" s="25">
        <v>64</v>
      </c>
      <c r="E1308" s="25">
        <v>64</v>
      </c>
      <c r="F1308" s="151">
        <f>E1308/D1308*100</f>
        <v>100</v>
      </c>
    </row>
    <row r="1309" spans="1:6" ht="14.25">
      <c r="A1309" s="28" t="s">
        <v>1611</v>
      </c>
      <c r="B1309" s="209" t="s">
        <v>1612</v>
      </c>
      <c r="C1309" s="25"/>
      <c r="D1309" s="25"/>
      <c r="E1309" s="25"/>
      <c r="F1309" s="151"/>
    </row>
    <row r="1310" spans="1:6" ht="14.25">
      <c r="A1310" s="28" t="s">
        <v>1613</v>
      </c>
      <c r="B1310" s="209" t="s">
        <v>1614</v>
      </c>
      <c r="C1310" s="25"/>
      <c r="D1310" s="25">
        <v>50</v>
      </c>
      <c r="E1310" s="25">
        <v>50</v>
      </c>
      <c r="F1310" s="151">
        <f>E1310/D1310*100</f>
        <v>100</v>
      </c>
    </row>
    <row r="1311" spans="1:6" ht="14.25">
      <c r="A1311" s="28" t="s">
        <v>1615</v>
      </c>
      <c r="B1311" s="209" t="s">
        <v>1616</v>
      </c>
      <c r="C1311" s="25"/>
      <c r="D1311" s="25">
        <v>3</v>
      </c>
      <c r="E1311" s="25">
        <v>3</v>
      </c>
      <c r="F1311" s="151">
        <f>E1311/D1311*100</f>
        <v>100</v>
      </c>
    </row>
    <row r="1312" spans="1:6" ht="14.25">
      <c r="A1312" s="28" t="s">
        <v>1617</v>
      </c>
      <c r="B1312" s="209" t="s">
        <v>1618</v>
      </c>
      <c r="C1312" s="25"/>
      <c r="D1312" s="25"/>
      <c r="E1312" s="25"/>
      <c r="F1312" s="151"/>
    </row>
    <row r="1313" spans="1:6" ht="14.25">
      <c r="A1313" s="28" t="s">
        <v>1619</v>
      </c>
      <c r="B1313" s="209" t="s">
        <v>1699</v>
      </c>
      <c r="C1313" s="25"/>
      <c r="D1313" s="25">
        <v>1</v>
      </c>
      <c r="E1313" s="25">
        <v>1</v>
      </c>
      <c r="F1313" s="151">
        <f>E1313/D1313*100</f>
        <v>100</v>
      </c>
    </row>
    <row r="1314" spans="1:6" ht="14.25">
      <c r="A1314" s="28" t="s">
        <v>1620</v>
      </c>
      <c r="B1314" s="20" t="s">
        <v>1621</v>
      </c>
      <c r="C1314" s="26">
        <f>SUM(C1315:C1319)</f>
        <v>515</v>
      </c>
      <c r="D1314" s="26">
        <f>SUM(D1315:D1319)</f>
        <v>522</v>
      </c>
      <c r="E1314" s="26">
        <f>SUM(E1315:E1319)</f>
        <v>522</v>
      </c>
      <c r="F1314" s="151">
        <f>E1314/D1314*100</f>
        <v>100</v>
      </c>
    </row>
    <row r="1315" spans="1:6" ht="14.25">
      <c r="A1315" s="28" t="s">
        <v>1622</v>
      </c>
      <c r="B1315" s="209" t="s">
        <v>1623</v>
      </c>
      <c r="C1315" s="25"/>
      <c r="D1315" s="25"/>
      <c r="E1315" s="25"/>
      <c r="F1315" s="151"/>
    </row>
    <row r="1316" spans="1:6" ht="14.25">
      <c r="A1316" s="28" t="s">
        <v>1624</v>
      </c>
      <c r="B1316" s="209" t="s">
        <v>1625</v>
      </c>
      <c r="C1316" s="25"/>
      <c r="D1316" s="25"/>
      <c r="E1316" s="25"/>
      <c r="F1316" s="151"/>
    </row>
    <row r="1317" spans="1:6" ht="14.25">
      <c r="A1317" s="28" t="s">
        <v>1626</v>
      </c>
      <c r="B1317" s="209" t="s">
        <v>1627</v>
      </c>
      <c r="C1317" s="25"/>
      <c r="D1317" s="25"/>
      <c r="E1317" s="25"/>
      <c r="F1317" s="151"/>
    </row>
    <row r="1318" spans="1:6" ht="14.25">
      <c r="A1318" s="28" t="s">
        <v>1628</v>
      </c>
      <c r="B1318" s="209" t="s">
        <v>1629</v>
      </c>
      <c r="C1318" s="25">
        <v>515</v>
      </c>
      <c r="D1318" s="25">
        <v>522</v>
      </c>
      <c r="E1318" s="25">
        <v>522</v>
      </c>
      <c r="F1318" s="151">
        <f>E1318/D1318*100</f>
        <v>100</v>
      </c>
    </row>
    <row r="1319" spans="1:6" ht="14.25">
      <c r="A1319" s="28" t="s">
        <v>1630</v>
      </c>
      <c r="B1319" s="209" t="s">
        <v>1631</v>
      </c>
      <c r="C1319" s="25"/>
      <c r="D1319" s="25"/>
      <c r="E1319" s="25"/>
      <c r="F1319" s="151"/>
    </row>
    <row r="1320" spans="1:6" ht="14.25">
      <c r="A1320" s="28" t="s">
        <v>1632</v>
      </c>
      <c r="B1320" s="20" t="s">
        <v>1633</v>
      </c>
      <c r="C1320" s="26">
        <f>SUM(C1321:C1325)</f>
        <v>0</v>
      </c>
      <c r="D1320" s="26">
        <f>SUM(D1321:D1325)</f>
        <v>0</v>
      </c>
      <c r="E1320" s="26">
        <f>SUM(E1321:E1325)</f>
        <v>0</v>
      </c>
      <c r="F1320" s="151"/>
    </row>
    <row r="1321" spans="1:6" ht="14.25">
      <c r="A1321" s="28" t="s">
        <v>1634</v>
      </c>
      <c r="B1321" s="209" t="s">
        <v>1623</v>
      </c>
      <c r="C1321" s="25"/>
      <c r="D1321" s="25"/>
      <c r="E1321" s="25"/>
      <c r="F1321" s="151"/>
    </row>
    <row r="1322" spans="1:6" ht="14.25">
      <c r="A1322" s="28" t="s">
        <v>1635</v>
      </c>
      <c r="B1322" s="209" t="s">
        <v>1625</v>
      </c>
      <c r="C1322" s="25"/>
      <c r="D1322" s="25"/>
      <c r="E1322" s="25"/>
      <c r="F1322" s="151"/>
    </row>
    <row r="1323" spans="1:6" ht="14.25">
      <c r="A1323" s="28" t="s">
        <v>1636</v>
      </c>
      <c r="B1323" s="209" t="s">
        <v>1627</v>
      </c>
      <c r="C1323" s="25"/>
      <c r="D1323" s="25"/>
      <c r="E1323" s="25"/>
      <c r="F1323" s="151"/>
    </row>
    <row r="1324" spans="1:6" ht="14.25">
      <c r="A1324" s="28" t="s">
        <v>1637</v>
      </c>
      <c r="B1324" s="209" t="s">
        <v>1638</v>
      </c>
      <c r="C1324" s="25"/>
      <c r="D1324" s="25"/>
      <c r="E1324" s="25"/>
      <c r="F1324" s="151"/>
    </row>
    <row r="1325" spans="1:6" ht="14.25">
      <c r="A1325" s="28" t="s">
        <v>1639</v>
      </c>
      <c r="B1325" s="209" t="s">
        <v>1640</v>
      </c>
      <c r="C1325" s="25"/>
      <c r="D1325" s="25"/>
      <c r="E1325" s="25"/>
      <c r="F1325" s="151"/>
    </row>
    <row r="1326" spans="1:6" ht="14.25">
      <c r="A1326" s="28" t="s">
        <v>1641</v>
      </c>
      <c r="B1326" s="20" t="s">
        <v>1642</v>
      </c>
      <c r="C1326" s="26">
        <f>SUM(C1327:C1333)</f>
        <v>0</v>
      </c>
      <c r="D1326" s="26">
        <f>SUM(D1327:D1333)</f>
        <v>0</v>
      </c>
      <c r="E1326" s="26">
        <f>SUM(E1327:E1333)</f>
        <v>0</v>
      </c>
      <c r="F1326" s="151"/>
    </row>
    <row r="1327" spans="1:6" ht="14.25">
      <c r="A1327" s="28" t="s">
        <v>1643</v>
      </c>
      <c r="B1327" s="209" t="s">
        <v>1623</v>
      </c>
      <c r="C1327" s="25"/>
      <c r="D1327" s="25"/>
      <c r="E1327" s="25"/>
      <c r="F1327" s="151"/>
    </row>
    <row r="1328" spans="1:6" ht="14.25">
      <c r="A1328" s="28" t="s">
        <v>1644</v>
      </c>
      <c r="B1328" s="209" t="s">
        <v>1625</v>
      </c>
      <c r="C1328" s="25"/>
      <c r="D1328" s="25"/>
      <c r="E1328" s="25"/>
      <c r="F1328" s="151"/>
    </row>
    <row r="1329" spans="1:6" ht="14.25">
      <c r="A1329" s="28" t="s">
        <v>1645</v>
      </c>
      <c r="B1329" s="209" t="s">
        <v>1627</v>
      </c>
      <c r="C1329" s="25"/>
      <c r="D1329" s="25"/>
      <c r="E1329" s="25"/>
      <c r="F1329" s="151"/>
    </row>
    <row r="1330" spans="1:6" ht="14.25">
      <c r="A1330" s="28" t="s">
        <v>1646</v>
      </c>
      <c r="B1330" s="209" t="s">
        <v>1647</v>
      </c>
      <c r="C1330" s="25"/>
      <c r="D1330" s="25"/>
      <c r="E1330" s="25"/>
      <c r="F1330" s="151"/>
    </row>
    <row r="1331" spans="1:6" ht="14.25">
      <c r="A1331" s="28" t="s">
        <v>1648</v>
      </c>
      <c r="B1331" s="209" t="s">
        <v>1649</v>
      </c>
      <c r="C1331" s="25"/>
      <c r="D1331" s="25"/>
      <c r="E1331" s="25"/>
      <c r="F1331" s="151"/>
    </row>
    <row r="1332" spans="1:6" ht="14.25">
      <c r="A1332" s="28" t="s">
        <v>1650</v>
      </c>
      <c r="B1332" s="209" t="s">
        <v>1651</v>
      </c>
      <c r="C1332" s="25"/>
      <c r="D1332" s="25"/>
      <c r="E1332" s="25"/>
      <c r="F1332" s="151"/>
    </row>
    <row r="1333" spans="1:6" ht="14.25">
      <c r="A1333" s="28" t="s">
        <v>1652</v>
      </c>
      <c r="B1333" s="209" t="s">
        <v>1653</v>
      </c>
      <c r="C1333" s="25"/>
      <c r="D1333" s="25"/>
      <c r="E1333" s="25"/>
      <c r="F1333" s="151"/>
    </row>
    <row r="1334" spans="1:6" ht="14.25">
      <c r="A1334" s="28" t="s">
        <v>1654</v>
      </c>
      <c r="B1334" s="20" t="s">
        <v>1655</v>
      </c>
      <c r="C1334" s="26">
        <f>SUM(C1335:C1346)</f>
        <v>43</v>
      </c>
      <c r="D1334" s="26">
        <f>SUM(D1335:D1346)</f>
        <v>53</v>
      </c>
      <c r="E1334" s="26">
        <f>SUM(E1335:E1346)</f>
        <v>53</v>
      </c>
      <c r="F1334" s="151">
        <f>E1334/D1334*100</f>
        <v>100</v>
      </c>
    </row>
    <row r="1335" spans="1:6" ht="14.25">
      <c r="A1335" s="28" t="s">
        <v>1656</v>
      </c>
      <c r="B1335" s="209" t="s">
        <v>1623</v>
      </c>
      <c r="C1335" s="25">
        <v>34</v>
      </c>
      <c r="D1335" s="25">
        <v>44</v>
      </c>
      <c r="E1335" s="25">
        <v>44</v>
      </c>
      <c r="F1335" s="151">
        <f>E1335/D1335*100</f>
        <v>100</v>
      </c>
    </row>
    <row r="1336" spans="1:6" ht="14.25">
      <c r="A1336" s="28" t="s">
        <v>1657</v>
      </c>
      <c r="B1336" s="209" t="s">
        <v>1625</v>
      </c>
      <c r="C1336" s="25"/>
      <c r="D1336" s="25"/>
      <c r="E1336" s="25"/>
      <c r="F1336" s="151"/>
    </row>
    <row r="1337" spans="1:6" ht="14.25">
      <c r="A1337" s="28" t="s">
        <v>1658</v>
      </c>
      <c r="B1337" s="209" t="s">
        <v>1627</v>
      </c>
      <c r="C1337" s="25"/>
      <c r="D1337" s="25"/>
      <c r="E1337" s="25"/>
      <c r="F1337" s="151"/>
    </row>
    <row r="1338" spans="1:6" ht="14.25">
      <c r="A1338" s="28" t="s">
        <v>1659</v>
      </c>
      <c r="B1338" s="209" t="s">
        <v>1660</v>
      </c>
      <c r="C1338" s="25"/>
      <c r="D1338" s="25"/>
      <c r="E1338" s="25"/>
      <c r="F1338" s="151"/>
    </row>
    <row r="1339" spans="1:6" ht="14.25">
      <c r="A1339" s="28" t="s">
        <v>1661</v>
      </c>
      <c r="B1339" s="209" t="s">
        <v>1662</v>
      </c>
      <c r="C1339" s="25"/>
      <c r="D1339" s="25"/>
      <c r="E1339" s="25"/>
      <c r="F1339" s="151"/>
    </row>
    <row r="1340" spans="1:6" ht="14.25">
      <c r="A1340" s="28" t="s">
        <v>1663</v>
      </c>
      <c r="B1340" s="209" t="s">
        <v>1664</v>
      </c>
      <c r="C1340" s="25"/>
      <c r="D1340" s="25"/>
      <c r="E1340" s="25"/>
      <c r="F1340" s="151"/>
    </row>
    <row r="1341" spans="1:6" ht="14.25">
      <c r="A1341" s="28" t="s">
        <v>1665</v>
      </c>
      <c r="B1341" s="209" t="s">
        <v>1666</v>
      </c>
      <c r="C1341" s="25"/>
      <c r="D1341" s="25"/>
      <c r="E1341" s="25"/>
      <c r="F1341" s="151"/>
    </row>
    <row r="1342" spans="1:6" ht="14.25">
      <c r="A1342" s="28" t="s">
        <v>1667</v>
      </c>
      <c r="B1342" s="209" t="s">
        <v>1668</v>
      </c>
      <c r="C1342" s="25"/>
      <c r="D1342" s="25"/>
      <c r="E1342" s="25"/>
      <c r="F1342" s="151"/>
    </row>
    <row r="1343" spans="1:6" ht="14.25">
      <c r="A1343" s="28" t="s">
        <v>1669</v>
      </c>
      <c r="B1343" s="209" t="s">
        <v>1670</v>
      </c>
      <c r="C1343" s="25">
        <v>2</v>
      </c>
      <c r="D1343" s="25">
        <v>2</v>
      </c>
      <c r="E1343" s="25">
        <v>2</v>
      </c>
      <c r="F1343" s="151">
        <f>E1343/D1343*100</f>
        <v>100</v>
      </c>
    </row>
    <row r="1344" spans="1:6" ht="14.25">
      <c r="A1344" s="28" t="s">
        <v>1671</v>
      </c>
      <c r="B1344" s="209" t="s">
        <v>1672</v>
      </c>
      <c r="C1344" s="25">
        <v>5</v>
      </c>
      <c r="D1344" s="25">
        <v>5</v>
      </c>
      <c r="E1344" s="25">
        <v>5</v>
      </c>
      <c r="F1344" s="151">
        <f>E1344/D1344*100</f>
        <v>100</v>
      </c>
    </row>
    <row r="1345" spans="1:6" ht="14.25">
      <c r="A1345" s="28" t="s">
        <v>1673</v>
      </c>
      <c r="B1345" s="209" t="s">
        <v>1674</v>
      </c>
      <c r="C1345" s="25"/>
      <c r="D1345" s="25"/>
      <c r="E1345" s="25"/>
      <c r="F1345" s="151"/>
    </row>
    <row r="1346" spans="1:6" ht="14.25">
      <c r="A1346" s="28" t="s">
        <v>1675</v>
      </c>
      <c r="B1346" s="209" t="s">
        <v>1676</v>
      </c>
      <c r="C1346" s="25">
        <v>2</v>
      </c>
      <c r="D1346" s="25">
        <v>2</v>
      </c>
      <c r="E1346" s="25">
        <v>2</v>
      </c>
      <c r="F1346" s="151">
        <f>E1346/D1346*100</f>
        <v>100</v>
      </c>
    </row>
    <row r="1347" spans="1:6" ht="14.25">
      <c r="A1347" s="28" t="s">
        <v>1677</v>
      </c>
      <c r="B1347" s="20" t="s">
        <v>1678</v>
      </c>
      <c r="C1347" s="26">
        <f>SUM(C1348:C1350)</f>
        <v>196</v>
      </c>
      <c r="D1347" s="26">
        <f>SUM(D1348:D1350)</f>
        <v>2552</v>
      </c>
      <c r="E1347" s="26">
        <f>SUM(E1348:E1350)</f>
        <v>2552</v>
      </c>
      <c r="F1347" s="151">
        <f>E1347/D1347*100</f>
        <v>100</v>
      </c>
    </row>
    <row r="1348" spans="1:6" ht="14.25">
      <c r="A1348" s="28" t="s">
        <v>1679</v>
      </c>
      <c r="B1348" s="209" t="s">
        <v>1680</v>
      </c>
      <c r="C1348" s="25">
        <v>186</v>
      </c>
      <c r="D1348" s="25">
        <v>2464</v>
      </c>
      <c r="E1348" s="25">
        <v>2464</v>
      </c>
      <c r="F1348" s="151">
        <f>E1348/D1348*100</f>
        <v>100</v>
      </c>
    </row>
    <row r="1349" spans="1:6" ht="14.25">
      <c r="A1349" s="28" t="s">
        <v>1681</v>
      </c>
      <c r="B1349" s="209" t="s">
        <v>1682</v>
      </c>
      <c r="C1349" s="25">
        <v>10</v>
      </c>
      <c r="D1349" s="25">
        <v>32</v>
      </c>
      <c r="E1349" s="25">
        <v>32</v>
      </c>
      <c r="F1349" s="151">
        <f>E1349/D1349*100</f>
        <v>100</v>
      </c>
    </row>
    <row r="1350" spans="1:6" ht="14.25">
      <c r="A1350" s="28" t="s">
        <v>1683</v>
      </c>
      <c r="B1350" s="209" t="s">
        <v>1684</v>
      </c>
      <c r="C1350" s="25"/>
      <c r="D1350" s="25">
        <v>56</v>
      </c>
      <c r="E1350" s="25">
        <v>56</v>
      </c>
      <c r="F1350" s="151">
        <f>E1350/D1350*100</f>
        <v>100</v>
      </c>
    </row>
    <row r="1351" spans="1:6" ht="14.25">
      <c r="A1351" s="28" t="s">
        <v>1685</v>
      </c>
      <c r="B1351" s="20" t="s">
        <v>1686</v>
      </c>
      <c r="C1351" s="26">
        <f>SUM(C1352:C1356)</f>
        <v>0</v>
      </c>
      <c r="D1351" s="26">
        <f>SUM(D1352:D1356)</f>
        <v>234</v>
      </c>
      <c r="E1351" s="26">
        <f>SUM(E1352:E1356)</f>
        <v>234</v>
      </c>
      <c r="F1351" s="151">
        <f aca="true" t="shared" si="11" ref="F1351:F1357">E1351/D1351*100</f>
        <v>100</v>
      </c>
    </row>
    <row r="1352" spans="1:6" ht="14.25">
      <c r="A1352" s="28" t="s">
        <v>1687</v>
      </c>
      <c r="B1352" s="209" t="s">
        <v>1688</v>
      </c>
      <c r="C1352" s="25"/>
      <c r="D1352" s="25">
        <v>225</v>
      </c>
      <c r="E1352" s="25">
        <v>225</v>
      </c>
      <c r="F1352" s="151">
        <f t="shared" si="11"/>
        <v>100</v>
      </c>
    </row>
    <row r="1353" spans="1:6" ht="14.25">
      <c r="A1353" s="28" t="s">
        <v>1689</v>
      </c>
      <c r="B1353" s="209" t="s">
        <v>1690</v>
      </c>
      <c r="C1353" s="25"/>
      <c r="D1353" s="25">
        <v>9</v>
      </c>
      <c r="E1353" s="25">
        <v>9</v>
      </c>
      <c r="F1353" s="151">
        <f t="shared" si="11"/>
        <v>100</v>
      </c>
    </row>
    <row r="1354" spans="1:6" ht="14.25">
      <c r="A1354" s="28" t="s">
        <v>1691</v>
      </c>
      <c r="B1354" s="209" t="s">
        <v>1692</v>
      </c>
      <c r="C1354" s="25"/>
      <c r="D1354" s="25"/>
      <c r="E1354" s="25"/>
      <c r="F1354" s="151"/>
    </row>
    <row r="1355" spans="1:6" ht="14.25">
      <c r="A1355" s="28" t="s">
        <v>1693</v>
      </c>
      <c r="B1355" s="209" t="s">
        <v>1694</v>
      </c>
      <c r="C1355" s="25"/>
      <c r="D1355" s="25"/>
      <c r="E1355" s="25"/>
      <c r="F1355" s="151"/>
    </row>
    <row r="1356" spans="1:6" ht="14.25">
      <c r="A1356" s="28" t="s">
        <v>1695</v>
      </c>
      <c r="B1356" s="209" t="s">
        <v>1696</v>
      </c>
      <c r="C1356" s="25"/>
      <c r="D1356" s="25"/>
      <c r="E1356" s="25"/>
      <c r="F1356" s="151"/>
    </row>
    <row r="1357" spans="1:6" ht="14.25">
      <c r="A1357" s="28" t="s">
        <v>1697</v>
      </c>
      <c r="B1357" s="20" t="s">
        <v>1698</v>
      </c>
      <c r="C1357" s="26">
        <v>3</v>
      </c>
      <c r="D1357" s="25">
        <v>21</v>
      </c>
      <c r="E1357" s="25">
        <v>21</v>
      </c>
      <c r="F1357" s="151">
        <f t="shared" si="11"/>
        <v>100</v>
      </c>
    </row>
    <row r="1358" spans="1:6" ht="14.25">
      <c r="A1358" s="28">
        <v>227</v>
      </c>
      <c r="B1358" s="27" t="s">
        <v>1168</v>
      </c>
      <c r="C1358" s="26">
        <v>900</v>
      </c>
      <c r="D1358" s="26"/>
      <c r="E1358" s="26"/>
      <c r="F1358" s="151"/>
    </row>
    <row r="1359" spans="1:6" ht="14.25">
      <c r="A1359" s="28">
        <v>229</v>
      </c>
      <c r="B1359" s="27" t="s">
        <v>919</v>
      </c>
      <c r="C1359" s="26">
        <f>SUM(C1360,C1361)</f>
        <v>11453</v>
      </c>
      <c r="D1359" s="26">
        <f>SUM(D1360,D1361)</f>
        <v>0</v>
      </c>
      <c r="E1359" s="26">
        <f>SUM(E1360,E1361)</f>
        <v>0</v>
      </c>
      <c r="F1359" s="151"/>
    </row>
    <row r="1360" spans="1:6" ht="14.25">
      <c r="A1360" s="28">
        <v>22902</v>
      </c>
      <c r="B1360" s="27" t="s">
        <v>1169</v>
      </c>
      <c r="C1360" s="26">
        <v>11453</v>
      </c>
      <c r="D1360" s="26"/>
      <c r="E1360" s="26"/>
      <c r="F1360" s="151"/>
    </row>
    <row r="1361" spans="1:6" ht="14.25">
      <c r="A1361" s="28">
        <v>22999</v>
      </c>
      <c r="B1361" s="27" t="s">
        <v>1170</v>
      </c>
      <c r="C1361" s="26">
        <f>SUM(C1362:C1362)</f>
        <v>0</v>
      </c>
      <c r="D1361" s="26">
        <f>SUM(D1362:D1362)</f>
        <v>0</v>
      </c>
      <c r="E1361" s="26">
        <f>SUM(E1362:E1362)</f>
        <v>0</v>
      </c>
      <c r="F1361" s="151"/>
    </row>
    <row r="1362" spans="1:6" ht="14.25">
      <c r="A1362" s="28">
        <v>2299901</v>
      </c>
      <c r="B1362" s="28" t="s">
        <v>1171</v>
      </c>
      <c r="C1362" s="25"/>
      <c r="D1362" s="25"/>
      <c r="E1362" s="25"/>
      <c r="F1362" s="151"/>
    </row>
    <row r="1363" spans="1:6" ht="14.25">
      <c r="A1363" s="28">
        <v>232</v>
      </c>
      <c r="B1363" s="27" t="s">
        <v>700</v>
      </c>
      <c r="C1363" s="26">
        <f>SUM(C1364,C1365,C1366)</f>
        <v>830</v>
      </c>
      <c r="D1363" s="26">
        <f>SUM(D1364,D1365,D1366)</f>
        <v>841</v>
      </c>
      <c r="E1363" s="26">
        <f>SUM(E1364,E1365,E1366)</f>
        <v>841</v>
      </c>
      <c r="F1363" s="151">
        <f>E1363/D1363*100</f>
        <v>100</v>
      </c>
    </row>
    <row r="1364" spans="1:6" ht="14.25">
      <c r="A1364" s="28">
        <v>23201</v>
      </c>
      <c r="B1364" s="27" t="s">
        <v>701</v>
      </c>
      <c r="C1364" s="25"/>
      <c r="D1364" s="25"/>
      <c r="E1364" s="25"/>
      <c r="F1364" s="151"/>
    </row>
    <row r="1365" spans="1:6" ht="14.25">
      <c r="A1365" s="28">
        <v>23202</v>
      </c>
      <c r="B1365" s="27" t="s">
        <v>702</v>
      </c>
      <c r="C1365" s="25"/>
      <c r="D1365" s="25"/>
      <c r="E1365" s="25"/>
      <c r="F1365" s="151"/>
    </row>
    <row r="1366" spans="1:6" ht="14.25">
      <c r="A1366" s="28">
        <v>23203</v>
      </c>
      <c r="B1366" s="27" t="s">
        <v>703</v>
      </c>
      <c r="C1366" s="26">
        <f>SUM(C1367:C1370)</f>
        <v>830</v>
      </c>
      <c r="D1366" s="26">
        <f>SUM(D1367:D1370)</f>
        <v>841</v>
      </c>
      <c r="E1366" s="26">
        <f>SUM(E1367:E1370)</f>
        <v>841</v>
      </c>
      <c r="F1366" s="151">
        <f>E1366/D1366*100</f>
        <v>100</v>
      </c>
    </row>
    <row r="1367" spans="1:6" ht="14.25">
      <c r="A1367" s="28">
        <v>2320301</v>
      </c>
      <c r="B1367" s="28" t="s">
        <v>704</v>
      </c>
      <c r="C1367" s="25">
        <v>830</v>
      </c>
      <c r="D1367" s="25">
        <v>841</v>
      </c>
      <c r="E1367" s="25">
        <v>841</v>
      </c>
      <c r="F1367" s="151">
        <f>E1367/D1367*100</f>
        <v>100</v>
      </c>
    </row>
    <row r="1368" spans="1:6" ht="14.25">
      <c r="A1368" s="28">
        <v>2320302</v>
      </c>
      <c r="B1368" s="28" t="s">
        <v>705</v>
      </c>
      <c r="C1368" s="25"/>
      <c r="D1368" s="25"/>
      <c r="E1368" s="25"/>
      <c r="F1368" s="151"/>
    </row>
    <row r="1369" spans="1:6" ht="14.25">
      <c r="A1369" s="28">
        <v>2320303</v>
      </c>
      <c r="B1369" s="28" t="s">
        <v>706</v>
      </c>
      <c r="C1369" s="25"/>
      <c r="D1369" s="25"/>
      <c r="E1369" s="25"/>
      <c r="F1369" s="151"/>
    </row>
    <row r="1370" spans="1:6" ht="14.25">
      <c r="A1370" s="28">
        <v>2320304</v>
      </c>
      <c r="B1370" s="28" t="s">
        <v>707</v>
      </c>
      <c r="C1370" s="25"/>
      <c r="D1370" s="25"/>
      <c r="E1370" s="25"/>
      <c r="F1370" s="151"/>
    </row>
    <row r="1371" spans="1:6" ht="14.25">
      <c r="A1371" s="28">
        <v>233</v>
      </c>
      <c r="B1371" s="27" t="s">
        <v>708</v>
      </c>
      <c r="C1371" s="26">
        <f>SUM(C1372:C1374)</f>
        <v>0</v>
      </c>
      <c r="D1371" s="26">
        <f>SUM(D1372:D1374)</f>
        <v>3</v>
      </c>
      <c r="E1371" s="26">
        <f>SUM(E1372:E1374)</f>
        <v>3</v>
      </c>
      <c r="F1371" s="151">
        <f>E1371/D1371*100</f>
        <v>100</v>
      </c>
    </row>
    <row r="1372" spans="1:6" ht="14.25">
      <c r="A1372" s="28">
        <v>23301</v>
      </c>
      <c r="B1372" s="27" t="s">
        <v>709</v>
      </c>
      <c r="C1372" s="25"/>
      <c r="D1372" s="25"/>
      <c r="E1372" s="25"/>
      <c r="F1372" s="151"/>
    </row>
    <row r="1373" spans="1:6" ht="14.25">
      <c r="A1373" s="28">
        <v>23302</v>
      </c>
      <c r="B1373" s="27" t="s">
        <v>710</v>
      </c>
      <c r="C1373" s="25"/>
      <c r="D1373" s="25"/>
      <c r="E1373" s="25"/>
      <c r="F1373" s="151"/>
    </row>
    <row r="1374" spans="1:6" ht="14.25">
      <c r="A1374" s="28">
        <v>23303</v>
      </c>
      <c r="B1374" s="27" t="s">
        <v>711</v>
      </c>
      <c r="C1374" s="25"/>
      <c r="D1374" s="25">
        <v>3</v>
      </c>
      <c r="E1374" s="25">
        <v>3</v>
      </c>
      <c r="F1374" s="151">
        <f>E1374/D1374*100</f>
        <v>100</v>
      </c>
    </row>
  </sheetData>
  <sheetProtection/>
  <mergeCells count="1">
    <mergeCell ref="A2:F2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B100" sqref="B100"/>
    </sheetView>
  </sheetViews>
  <sheetFormatPr defaultColWidth="9.00390625" defaultRowHeight="14.25"/>
  <cols>
    <col min="1" max="1" width="46.625" style="0" customWidth="1"/>
    <col min="2" max="2" width="11.00390625" style="0" customWidth="1"/>
    <col min="3" max="3" width="49.75390625" style="0" customWidth="1"/>
    <col min="4" max="4" width="11.50390625" style="0" customWidth="1"/>
  </cols>
  <sheetData>
    <row r="1" spans="1:4" ht="19.5" customHeight="1">
      <c r="A1" s="157" t="s">
        <v>1431</v>
      </c>
      <c r="B1" s="32"/>
      <c r="C1" s="32"/>
      <c r="D1" s="33"/>
    </row>
    <row r="2" spans="1:4" ht="19.5" customHeight="1">
      <c r="A2" s="270" t="s">
        <v>1700</v>
      </c>
      <c r="B2" s="270"/>
      <c r="C2" s="270"/>
      <c r="D2" s="270"/>
    </row>
    <row r="3" spans="1:4" ht="19.5" customHeight="1">
      <c r="A3" s="29"/>
      <c r="B3" s="30"/>
      <c r="C3" s="29"/>
      <c r="D3" s="31" t="s">
        <v>842</v>
      </c>
    </row>
    <row r="4" spans="1:4" ht="14.25">
      <c r="A4" s="213" t="s">
        <v>1702</v>
      </c>
      <c r="B4" s="213" t="s">
        <v>1703</v>
      </c>
      <c r="C4" s="213" t="s">
        <v>1702</v>
      </c>
      <c r="D4" s="213" t="s">
        <v>1703</v>
      </c>
    </row>
    <row r="5" spans="1:4" ht="14.25">
      <c r="A5" s="213" t="s">
        <v>1704</v>
      </c>
      <c r="B5" s="214">
        <v>23469</v>
      </c>
      <c r="C5" s="213" t="s">
        <v>1705</v>
      </c>
      <c r="D5" s="214">
        <v>92644</v>
      </c>
    </row>
    <row r="6" spans="1:4" ht="14.25">
      <c r="A6" s="213" t="s">
        <v>858</v>
      </c>
      <c r="B6" s="215">
        <f>SUM(B7,B14,B49)</f>
        <v>62712</v>
      </c>
      <c r="C6" s="213" t="s">
        <v>1706</v>
      </c>
      <c r="D6" s="215">
        <f>SUM(D7,D14,D49)</f>
        <v>0</v>
      </c>
    </row>
    <row r="7" spans="1:4" ht="14.25">
      <c r="A7" s="213" t="s">
        <v>859</v>
      </c>
      <c r="B7" s="215">
        <f>SUM(B8:B13)</f>
        <v>-783</v>
      </c>
      <c r="C7" s="213" t="s">
        <v>1707</v>
      </c>
      <c r="D7" s="215">
        <f>SUM(D8:D13)</f>
        <v>0</v>
      </c>
    </row>
    <row r="8" spans="1:4" ht="14.25">
      <c r="A8" s="213" t="s">
        <v>849</v>
      </c>
      <c r="B8" s="216">
        <v>-271</v>
      </c>
      <c r="C8" s="213" t="s">
        <v>1708</v>
      </c>
      <c r="D8" s="216"/>
    </row>
    <row r="9" spans="1:4" ht="14.25">
      <c r="A9" s="213" t="s">
        <v>1172</v>
      </c>
      <c r="B9" s="216">
        <v>122</v>
      </c>
      <c r="C9" s="213" t="s">
        <v>1709</v>
      </c>
      <c r="D9" s="216"/>
    </row>
    <row r="10" spans="1:4" ht="14.25">
      <c r="A10" s="213" t="s">
        <v>1710</v>
      </c>
      <c r="B10" s="216">
        <v>308</v>
      </c>
      <c r="C10" s="213" t="s">
        <v>1711</v>
      </c>
      <c r="D10" s="216"/>
    </row>
    <row r="11" spans="1:4" ht="14.25">
      <c r="A11" s="213" t="s">
        <v>1712</v>
      </c>
      <c r="B11" s="216"/>
      <c r="C11" s="213" t="s">
        <v>1713</v>
      </c>
      <c r="D11" s="216"/>
    </row>
    <row r="12" spans="1:4" ht="14.25">
      <c r="A12" s="213" t="s">
        <v>1714</v>
      </c>
      <c r="B12" s="216">
        <v>-1015</v>
      </c>
      <c r="C12" s="213" t="s">
        <v>1715</v>
      </c>
      <c r="D12" s="216"/>
    </row>
    <row r="13" spans="1:4" ht="14.25">
      <c r="A13" s="213" t="s">
        <v>1716</v>
      </c>
      <c r="B13" s="216">
        <v>73</v>
      </c>
      <c r="C13" s="213" t="s">
        <v>1717</v>
      </c>
      <c r="D13" s="216"/>
    </row>
    <row r="14" spans="1:4" ht="14.25">
      <c r="A14" s="213" t="s">
        <v>860</v>
      </c>
      <c r="B14" s="215">
        <f>SUM(B15:B48)</f>
        <v>45859</v>
      </c>
      <c r="C14" s="213" t="s">
        <v>1718</v>
      </c>
      <c r="D14" s="215">
        <f>SUM(D15:D48)</f>
        <v>0</v>
      </c>
    </row>
    <row r="15" spans="1:4" ht="14.25">
      <c r="A15" s="213" t="s">
        <v>850</v>
      </c>
      <c r="B15" s="216"/>
      <c r="C15" s="213" t="s">
        <v>1719</v>
      </c>
      <c r="D15" s="216"/>
    </row>
    <row r="16" spans="1:4" ht="14.25">
      <c r="A16" s="213" t="s">
        <v>851</v>
      </c>
      <c r="B16" s="216">
        <v>8386</v>
      </c>
      <c r="C16" s="213" t="s">
        <v>1720</v>
      </c>
      <c r="D16" s="216"/>
    </row>
    <row r="17" spans="1:4" ht="14.25">
      <c r="A17" s="213" t="s">
        <v>852</v>
      </c>
      <c r="B17" s="216">
        <v>2983</v>
      </c>
      <c r="C17" s="213" t="s">
        <v>1721</v>
      </c>
      <c r="D17" s="216"/>
    </row>
    <row r="18" spans="1:4" ht="14.25">
      <c r="A18" s="213" t="s">
        <v>853</v>
      </c>
      <c r="B18" s="216">
        <v>10665</v>
      </c>
      <c r="C18" s="213" t="s">
        <v>1722</v>
      </c>
      <c r="D18" s="216"/>
    </row>
    <row r="19" spans="1:4" ht="14.25">
      <c r="A19" s="213" t="s">
        <v>1701</v>
      </c>
      <c r="B19" s="216">
        <v>4</v>
      </c>
      <c r="C19" s="213" t="s">
        <v>1723</v>
      </c>
      <c r="D19" s="216"/>
    </row>
    <row r="20" spans="1:4" ht="14.25">
      <c r="A20" s="213" t="s">
        <v>854</v>
      </c>
      <c r="B20" s="216">
        <v>184</v>
      </c>
      <c r="C20" s="213" t="s">
        <v>1724</v>
      </c>
      <c r="D20" s="216"/>
    </row>
    <row r="21" spans="1:4" ht="14.25">
      <c r="A21" s="213" t="s">
        <v>861</v>
      </c>
      <c r="B21" s="216"/>
      <c r="C21" s="213" t="s">
        <v>1725</v>
      </c>
      <c r="D21" s="216"/>
    </row>
    <row r="22" spans="1:4" ht="14.25">
      <c r="A22" s="213" t="s">
        <v>855</v>
      </c>
      <c r="B22" s="216">
        <v>276</v>
      </c>
      <c r="C22" s="213" t="s">
        <v>1726</v>
      </c>
      <c r="D22" s="216"/>
    </row>
    <row r="23" spans="1:4" ht="14.25">
      <c r="A23" s="213" t="s">
        <v>856</v>
      </c>
      <c r="B23" s="216">
        <v>3528</v>
      </c>
      <c r="C23" s="213" t="s">
        <v>1727</v>
      </c>
      <c r="D23" s="216"/>
    </row>
    <row r="24" spans="1:4" ht="14.25">
      <c r="A24" s="213" t="s">
        <v>1173</v>
      </c>
      <c r="B24" s="216"/>
      <c r="C24" s="213" t="s">
        <v>1728</v>
      </c>
      <c r="D24" s="216"/>
    </row>
    <row r="25" spans="1:4" ht="14.25">
      <c r="A25" s="213" t="s">
        <v>1174</v>
      </c>
      <c r="B25" s="216"/>
      <c r="C25" s="213" t="s">
        <v>1729</v>
      </c>
      <c r="D25" s="216"/>
    </row>
    <row r="26" spans="1:4" ht="14.25">
      <c r="A26" s="213" t="s">
        <v>1730</v>
      </c>
      <c r="B26" s="216"/>
      <c r="C26" s="213" t="s">
        <v>1731</v>
      </c>
      <c r="D26" s="216"/>
    </row>
    <row r="27" spans="1:4" ht="14.25">
      <c r="A27" s="213" t="s">
        <v>1732</v>
      </c>
      <c r="B27" s="216">
        <v>4770</v>
      </c>
      <c r="C27" s="213" t="s">
        <v>1733</v>
      </c>
      <c r="D27" s="216"/>
    </row>
    <row r="28" spans="1:4" ht="14.25">
      <c r="A28" s="213" t="s">
        <v>1734</v>
      </c>
      <c r="B28" s="216"/>
      <c r="C28" s="213" t="s">
        <v>1735</v>
      </c>
      <c r="D28" s="216"/>
    </row>
    <row r="29" spans="1:4" ht="14.25">
      <c r="A29" s="213" t="s">
        <v>1736</v>
      </c>
      <c r="B29" s="216"/>
      <c r="C29" s="213" t="s">
        <v>1737</v>
      </c>
      <c r="D29" s="216"/>
    </row>
    <row r="30" spans="1:4" ht="14.25">
      <c r="A30" s="213" t="s">
        <v>1738</v>
      </c>
      <c r="B30" s="216"/>
      <c r="C30" s="213" t="s">
        <v>1739</v>
      </c>
      <c r="D30" s="216"/>
    </row>
    <row r="31" spans="1:4" ht="14.25">
      <c r="A31" s="213" t="s">
        <v>1740</v>
      </c>
      <c r="B31" s="216">
        <v>755</v>
      </c>
      <c r="C31" s="213" t="s">
        <v>1741</v>
      </c>
      <c r="D31" s="216"/>
    </row>
    <row r="32" spans="1:4" ht="14.25">
      <c r="A32" s="213" t="s">
        <v>1742</v>
      </c>
      <c r="B32" s="216">
        <v>2097</v>
      </c>
      <c r="C32" s="213" t="s">
        <v>1743</v>
      </c>
      <c r="D32" s="216"/>
    </row>
    <row r="33" spans="1:4" ht="14.25">
      <c r="A33" s="213" t="s">
        <v>1744</v>
      </c>
      <c r="B33" s="216">
        <v>80</v>
      </c>
      <c r="C33" s="213" t="s">
        <v>1745</v>
      </c>
      <c r="D33" s="216"/>
    </row>
    <row r="34" spans="1:4" ht="14.25">
      <c r="A34" s="213" t="s">
        <v>1746</v>
      </c>
      <c r="B34" s="216">
        <v>151</v>
      </c>
      <c r="C34" s="213" t="s">
        <v>1747</v>
      </c>
      <c r="D34" s="216"/>
    </row>
    <row r="35" spans="1:4" ht="14.25">
      <c r="A35" s="213" t="s">
        <v>1748</v>
      </c>
      <c r="B35" s="216">
        <v>2101</v>
      </c>
      <c r="C35" s="213" t="s">
        <v>1749</v>
      </c>
      <c r="D35" s="216"/>
    </row>
    <row r="36" spans="1:4" ht="14.25">
      <c r="A36" s="213" t="s">
        <v>1750</v>
      </c>
      <c r="B36" s="216">
        <v>1858</v>
      </c>
      <c r="C36" s="213" t="s">
        <v>1751</v>
      </c>
      <c r="D36" s="216"/>
    </row>
    <row r="37" spans="1:4" ht="14.25">
      <c r="A37" s="213" t="s">
        <v>1752</v>
      </c>
      <c r="B37" s="216">
        <v>194</v>
      </c>
      <c r="C37" s="213" t="s">
        <v>1753</v>
      </c>
      <c r="D37" s="216"/>
    </row>
    <row r="38" spans="1:4" ht="14.25">
      <c r="A38" s="213" t="s">
        <v>1754</v>
      </c>
      <c r="B38" s="216"/>
      <c r="C38" s="213" t="s">
        <v>1755</v>
      </c>
      <c r="D38" s="216"/>
    </row>
    <row r="39" spans="1:4" ht="14.25">
      <c r="A39" s="213" t="s">
        <v>1756</v>
      </c>
      <c r="B39" s="216">
        <v>4817</v>
      </c>
      <c r="C39" s="213" t="s">
        <v>1757</v>
      </c>
      <c r="D39" s="216"/>
    </row>
    <row r="40" spans="1:4" ht="14.25">
      <c r="A40" s="213" t="s">
        <v>1758</v>
      </c>
      <c r="B40" s="216"/>
      <c r="C40" s="213" t="s">
        <v>1759</v>
      </c>
      <c r="D40" s="216"/>
    </row>
    <row r="41" spans="1:4" ht="14.25">
      <c r="A41" s="213" t="s">
        <v>1760</v>
      </c>
      <c r="B41" s="216"/>
      <c r="C41" s="213" t="s">
        <v>1761</v>
      </c>
      <c r="D41" s="216"/>
    </row>
    <row r="42" spans="1:4" ht="14.25">
      <c r="A42" s="213" t="s">
        <v>1762</v>
      </c>
      <c r="B42" s="216"/>
      <c r="C42" s="213" t="s">
        <v>1763</v>
      </c>
      <c r="D42" s="216"/>
    </row>
    <row r="43" spans="1:4" ht="14.25">
      <c r="A43" s="213" t="s">
        <v>1764</v>
      </c>
      <c r="B43" s="216"/>
      <c r="C43" s="213" t="s">
        <v>1765</v>
      </c>
      <c r="D43" s="216"/>
    </row>
    <row r="44" spans="1:4" ht="14.25">
      <c r="A44" s="213" t="s">
        <v>1766</v>
      </c>
      <c r="B44" s="216"/>
      <c r="C44" s="213" t="s">
        <v>1767</v>
      </c>
      <c r="D44" s="216"/>
    </row>
    <row r="45" spans="1:4" ht="14.25">
      <c r="A45" s="213" t="s">
        <v>1768</v>
      </c>
      <c r="B45" s="216">
        <v>226</v>
      </c>
      <c r="C45" s="213" t="s">
        <v>1769</v>
      </c>
      <c r="D45" s="216"/>
    </row>
    <row r="46" spans="1:4" ht="14.25">
      <c r="A46" s="213" t="s">
        <v>1770</v>
      </c>
      <c r="B46" s="216"/>
      <c r="C46" s="213" t="s">
        <v>1771</v>
      </c>
      <c r="D46" s="216"/>
    </row>
    <row r="47" spans="1:4" ht="14.25">
      <c r="A47" s="213" t="s">
        <v>1772</v>
      </c>
      <c r="B47" s="216">
        <v>170</v>
      </c>
      <c r="C47" s="213" t="s">
        <v>1773</v>
      </c>
      <c r="D47" s="216"/>
    </row>
    <row r="48" spans="1:4" ht="14.25">
      <c r="A48" s="213" t="s">
        <v>857</v>
      </c>
      <c r="B48" s="216">
        <v>2614</v>
      </c>
      <c r="C48" s="213" t="s">
        <v>1774</v>
      </c>
      <c r="D48" s="216"/>
    </row>
    <row r="49" spans="1:4" ht="14.25">
      <c r="A49" s="213" t="s">
        <v>862</v>
      </c>
      <c r="B49" s="215">
        <f>SUM(B50:B69)</f>
        <v>17636</v>
      </c>
      <c r="C49" s="213" t="s">
        <v>1775</v>
      </c>
      <c r="D49" s="215">
        <f>SUM(D50:D69)</f>
        <v>0</v>
      </c>
    </row>
    <row r="50" spans="1:4" ht="14.25">
      <c r="A50" s="213" t="s">
        <v>863</v>
      </c>
      <c r="B50" s="216">
        <v>159</v>
      </c>
      <c r="C50" s="213" t="s">
        <v>863</v>
      </c>
      <c r="D50" s="216"/>
    </row>
    <row r="51" spans="1:4" ht="14.25">
      <c r="A51" s="213" t="s">
        <v>864</v>
      </c>
      <c r="B51" s="216"/>
      <c r="C51" s="213" t="s">
        <v>864</v>
      </c>
      <c r="D51" s="216"/>
    </row>
    <row r="52" spans="1:4" ht="14.25">
      <c r="A52" s="213" t="s">
        <v>865</v>
      </c>
      <c r="B52" s="216">
        <v>7</v>
      </c>
      <c r="C52" s="213" t="s">
        <v>865</v>
      </c>
      <c r="D52" s="216"/>
    </row>
    <row r="53" spans="1:4" ht="14.25">
      <c r="A53" s="213" t="s">
        <v>866</v>
      </c>
      <c r="B53" s="216">
        <v>67</v>
      </c>
      <c r="C53" s="213" t="s">
        <v>866</v>
      </c>
      <c r="D53" s="216"/>
    </row>
    <row r="54" spans="1:4" ht="14.25">
      <c r="A54" s="213" t="s">
        <v>867</v>
      </c>
      <c r="B54" s="216">
        <v>377</v>
      </c>
      <c r="C54" s="213" t="s">
        <v>867</v>
      </c>
      <c r="D54" s="216"/>
    </row>
    <row r="55" spans="1:4" ht="14.25">
      <c r="A55" s="213" t="s">
        <v>868</v>
      </c>
      <c r="B55" s="216">
        <v>228</v>
      </c>
      <c r="C55" s="213" t="s">
        <v>868</v>
      </c>
      <c r="D55" s="216"/>
    </row>
    <row r="56" spans="1:4" ht="14.25">
      <c r="A56" s="213" t="s">
        <v>1776</v>
      </c>
      <c r="B56" s="216">
        <v>249</v>
      </c>
      <c r="C56" s="213" t="s">
        <v>1776</v>
      </c>
      <c r="D56" s="216"/>
    </row>
    <row r="57" spans="1:4" ht="14.25">
      <c r="A57" s="213" t="s">
        <v>870</v>
      </c>
      <c r="B57" s="216">
        <v>474</v>
      </c>
      <c r="C57" s="213" t="s">
        <v>870</v>
      </c>
      <c r="D57" s="216"/>
    </row>
    <row r="58" spans="1:4" ht="14.25">
      <c r="A58" s="213" t="s">
        <v>1777</v>
      </c>
      <c r="B58" s="216">
        <v>296</v>
      </c>
      <c r="C58" s="213" t="s">
        <v>1777</v>
      </c>
      <c r="D58" s="216"/>
    </row>
    <row r="59" spans="1:4" ht="14.25">
      <c r="A59" s="213" t="s">
        <v>871</v>
      </c>
      <c r="B59" s="216">
        <v>1326</v>
      </c>
      <c r="C59" s="213" t="s">
        <v>871</v>
      </c>
      <c r="D59" s="216"/>
    </row>
    <row r="60" spans="1:4" ht="14.25">
      <c r="A60" s="213" t="s">
        <v>872</v>
      </c>
      <c r="B60" s="216">
        <v>13</v>
      </c>
      <c r="C60" s="213" t="s">
        <v>872</v>
      </c>
      <c r="D60" s="216"/>
    </row>
    <row r="61" spans="1:4" ht="14.25">
      <c r="A61" s="213" t="s">
        <v>873</v>
      </c>
      <c r="B61" s="216">
        <v>8507</v>
      </c>
      <c r="C61" s="213" t="s">
        <v>873</v>
      </c>
      <c r="D61" s="216"/>
    </row>
    <row r="62" spans="1:4" ht="14.25">
      <c r="A62" s="213" t="s">
        <v>874</v>
      </c>
      <c r="B62" s="216">
        <v>2697</v>
      </c>
      <c r="C62" s="213" t="s">
        <v>874</v>
      </c>
      <c r="D62" s="216"/>
    </row>
    <row r="63" spans="1:4" ht="14.25">
      <c r="A63" s="213" t="s">
        <v>875</v>
      </c>
      <c r="B63" s="216">
        <v>101</v>
      </c>
      <c r="C63" s="213" t="s">
        <v>875</v>
      </c>
      <c r="D63" s="216"/>
    </row>
    <row r="64" spans="1:4" ht="14.25">
      <c r="A64" s="213" t="s">
        <v>876</v>
      </c>
      <c r="B64" s="216">
        <v>41</v>
      </c>
      <c r="C64" s="213" t="s">
        <v>876</v>
      </c>
      <c r="D64" s="216"/>
    </row>
    <row r="65" spans="1:4" ht="14.25">
      <c r="A65" s="213" t="s">
        <v>877</v>
      </c>
      <c r="B65" s="216">
        <v>4</v>
      </c>
      <c r="C65" s="213" t="s">
        <v>877</v>
      </c>
      <c r="D65" s="216"/>
    </row>
    <row r="66" spans="1:4" ht="14.25">
      <c r="A66" s="213" t="s">
        <v>1778</v>
      </c>
      <c r="B66" s="216">
        <v>1313</v>
      </c>
      <c r="C66" s="213" t="s">
        <v>1778</v>
      </c>
      <c r="D66" s="216"/>
    </row>
    <row r="67" spans="1:4" ht="14.25">
      <c r="A67" s="213" t="s">
        <v>878</v>
      </c>
      <c r="B67" s="216"/>
      <c r="C67" s="213" t="s">
        <v>878</v>
      </c>
      <c r="D67" s="216"/>
    </row>
    <row r="68" spans="1:4" ht="14.25">
      <c r="A68" s="213" t="s">
        <v>879</v>
      </c>
      <c r="B68" s="216"/>
      <c r="C68" s="213" t="s">
        <v>879</v>
      </c>
      <c r="D68" s="216"/>
    </row>
    <row r="69" spans="1:4" ht="14.25">
      <c r="A69" s="213" t="s">
        <v>880</v>
      </c>
      <c r="B69" s="216">
        <v>1777</v>
      </c>
      <c r="C69" s="213" t="s">
        <v>1247</v>
      </c>
      <c r="D69" s="216"/>
    </row>
    <row r="70" spans="1:4" ht="14.25">
      <c r="A70" s="213" t="s">
        <v>1779</v>
      </c>
      <c r="B70" s="215">
        <f>SUM(B71:B72)</f>
        <v>0</v>
      </c>
      <c r="C70" s="213" t="s">
        <v>1780</v>
      </c>
      <c r="D70" s="215">
        <f>SUM(D71:D72)</f>
        <v>1249</v>
      </c>
    </row>
    <row r="71" spans="1:4" ht="14.25">
      <c r="A71" s="213" t="s">
        <v>1781</v>
      </c>
      <c r="B71" s="216"/>
      <c r="C71" s="213" t="s">
        <v>1782</v>
      </c>
      <c r="D71" s="216"/>
    </row>
    <row r="72" spans="1:4" ht="14.25">
      <c r="A72" s="213" t="s">
        <v>1783</v>
      </c>
      <c r="B72" s="216"/>
      <c r="C72" s="213" t="s">
        <v>1784</v>
      </c>
      <c r="D72" s="216">
        <v>1249</v>
      </c>
    </row>
    <row r="73" spans="1:4" ht="14.25">
      <c r="A73" s="213" t="s">
        <v>1785</v>
      </c>
      <c r="B73" s="215"/>
      <c r="C73" s="213"/>
      <c r="D73" s="217"/>
    </row>
    <row r="74" spans="1:4" ht="14.25">
      <c r="A74" s="213" t="s">
        <v>1786</v>
      </c>
      <c r="B74" s="215">
        <v>881</v>
      </c>
      <c r="C74" s="213"/>
      <c r="D74" s="217"/>
    </row>
    <row r="75" spans="1:4" ht="14.25">
      <c r="A75" s="213" t="s">
        <v>1787</v>
      </c>
      <c r="B75" s="215">
        <f>SUM(B76:B78)</f>
        <v>16</v>
      </c>
      <c r="C75" s="213" t="s">
        <v>1788</v>
      </c>
      <c r="D75" s="217"/>
    </row>
    <row r="76" spans="1:4" ht="14.25">
      <c r="A76" s="213" t="s">
        <v>1789</v>
      </c>
      <c r="B76" s="217">
        <v>16</v>
      </c>
      <c r="C76" s="213"/>
      <c r="D76" s="217"/>
    </row>
    <row r="77" spans="1:4" ht="14.25">
      <c r="A77" s="213" t="s">
        <v>1790</v>
      </c>
      <c r="B77" s="217"/>
      <c r="C77" s="213"/>
      <c r="D77" s="217"/>
    </row>
    <row r="78" spans="1:4" ht="14.25">
      <c r="A78" s="213" t="s">
        <v>1791</v>
      </c>
      <c r="B78" s="217"/>
      <c r="C78" s="213"/>
      <c r="D78" s="217"/>
    </row>
    <row r="79" spans="1:4" ht="14.25">
      <c r="A79" s="213" t="s">
        <v>1792</v>
      </c>
      <c r="B79" s="215">
        <f>B80</f>
        <v>0</v>
      </c>
      <c r="C79" s="213" t="s">
        <v>1793</v>
      </c>
      <c r="D79" s="215">
        <f>D80</f>
        <v>2514</v>
      </c>
    </row>
    <row r="80" spans="1:4" ht="14.25">
      <c r="A80" s="213" t="s">
        <v>1794</v>
      </c>
      <c r="B80" s="215">
        <f>B81</f>
        <v>0</v>
      </c>
      <c r="C80" s="213" t="s">
        <v>1795</v>
      </c>
      <c r="D80" s="215">
        <f>SUM(D81:D84)</f>
        <v>2514</v>
      </c>
    </row>
    <row r="81" spans="1:4" ht="14.25">
      <c r="A81" s="213" t="s">
        <v>1796</v>
      </c>
      <c r="B81" s="215">
        <f>SUM(B82:B85)</f>
        <v>0</v>
      </c>
      <c r="C81" s="213" t="s">
        <v>1797</v>
      </c>
      <c r="D81" s="217">
        <v>2514</v>
      </c>
    </row>
    <row r="82" spans="1:4" ht="14.25">
      <c r="A82" s="213" t="s">
        <v>1798</v>
      </c>
      <c r="B82" s="217"/>
      <c r="C82" s="213" t="s">
        <v>1799</v>
      </c>
      <c r="D82" s="217"/>
    </row>
    <row r="83" spans="1:4" ht="14.25">
      <c r="A83" s="213" t="s">
        <v>1800</v>
      </c>
      <c r="B83" s="217"/>
      <c r="C83" s="213" t="s">
        <v>1801</v>
      </c>
      <c r="D83" s="217"/>
    </row>
    <row r="84" spans="1:4" ht="14.25">
      <c r="A84" s="213" t="s">
        <v>1802</v>
      </c>
      <c r="B84" s="217"/>
      <c r="C84" s="213" t="s">
        <v>1803</v>
      </c>
      <c r="D84" s="217"/>
    </row>
    <row r="85" spans="1:4" ht="14.25">
      <c r="A85" s="213" t="s">
        <v>1804</v>
      </c>
      <c r="B85" s="217"/>
      <c r="C85" s="213"/>
      <c r="D85" s="217"/>
    </row>
    <row r="86" spans="1:4" ht="14.25">
      <c r="A86" s="213" t="s">
        <v>1805</v>
      </c>
      <c r="B86" s="215">
        <f>B87</f>
        <v>2965</v>
      </c>
      <c r="C86" s="213" t="s">
        <v>1806</v>
      </c>
      <c r="D86" s="217">
        <f>SUM(D87:D90)</f>
        <v>0</v>
      </c>
    </row>
    <row r="87" spans="1:4" ht="14.25">
      <c r="A87" s="213" t="s">
        <v>1807</v>
      </c>
      <c r="B87" s="215">
        <f>SUM(B88:B91)</f>
        <v>2965</v>
      </c>
      <c r="C87" s="213" t="s">
        <v>1808</v>
      </c>
      <c r="D87" s="216"/>
    </row>
    <row r="88" spans="1:4" ht="14.25">
      <c r="A88" s="213" t="s">
        <v>1809</v>
      </c>
      <c r="B88" s="216">
        <v>2965</v>
      </c>
      <c r="C88" s="213" t="s">
        <v>1810</v>
      </c>
      <c r="D88" s="216"/>
    </row>
    <row r="89" spans="1:4" ht="14.25">
      <c r="A89" s="213" t="s">
        <v>1811</v>
      </c>
      <c r="B89" s="216"/>
      <c r="C89" s="213" t="s">
        <v>1812</v>
      </c>
      <c r="D89" s="216"/>
    </row>
    <row r="90" spans="1:4" ht="14.25">
      <c r="A90" s="213" t="s">
        <v>1813</v>
      </c>
      <c r="B90" s="216"/>
      <c r="C90" s="213" t="s">
        <v>1814</v>
      </c>
      <c r="D90" s="216"/>
    </row>
    <row r="91" spans="1:4" ht="14.25">
      <c r="A91" s="213" t="s">
        <v>1815</v>
      </c>
      <c r="B91" s="216"/>
      <c r="C91" s="213"/>
      <c r="D91" s="217"/>
    </row>
    <row r="92" spans="1:4" ht="14.25">
      <c r="A92" s="213" t="s">
        <v>1816</v>
      </c>
      <c r="B92" s="216"/>
      <c r="C92" s="213" t="s">
        <v>1817</v>
      </c>
      <c r="D92" s="217"/>
    </row>
    <row r="93" spans="1:4" ht="14.25">
      <c r="A93" s="213" t="s">
        <v>1818</v>
      </c>
      <c r="B93" s="217"/>
      <c r="C93" s="213" t="s">
        <v>1819</v>
      </c>
      <c r="D93" s="217"/>
    </row>
    <row r="94" spans="1:4" ht="14.25">
      <c r="A94" s="213" t="s">
        <v>1820</v>
      </c>
      <c r="B94" s="216"/>
      <c r="C94" s="213" t="s">
        <v>1821</v>
      </c>
      <c r="D94" s="217"/>
    </row>
    <row r="95" spans="1:4" ht="14.25">
      <c r="A95" s="213" t="s">
        <v>1822</v>
      </c>
      <c r="B95" s="215">
        <v>2470</v>
      </c>
      <c r="C95" s="213" t="s">
        <v>1823</v>
      </c>
      <c r="D95" s="215">
        <v>5</v>
      </c>
    </row>
    <row r="96" spans="1:4" ht="14.25">
      <c r="A96" s="213" t="s">
        <v>1824</v>
      </c>
      <c r="B96" s="215">
        <f>SUM(B97:B99)</f>
        <v>4000</v>
      </c>
      <c r="C96" s="213" t="s">
        <v>1825</v>
      </c>
      <c r="D96" s="215">
        <f>SUM(D97:D99)</f>
        <v>0</v>
      </c>
    </row>
    <row r="97" spans="1:4" ht="14.25">
      <c r="A97" s="213" t="s">
        <v>1826</v>
      </c>
      <c r="B97" s="217">
        <v>4000</v>
      </c>
      <c r="C97" s="213" t="s">
        <v>1827</v>
      </c>
      <c r="D97" s="217"/>
    </row>
    <row r="98" spans="1:4" ht="14.25">
      <c r="A98" s="213" t="s">
        <v>1828</v>
      </c>
      <c r="B98" s="216"/>
      <c r="C98" s="213" t="s">
        <v>1829</v>
      </c>
      <c r="D98" s="216"/>
    </row>
    <row r="99" spans="1:4" ht="14.25">
      <c r="A99" s="213" t="s">
        <v>1830</v>
      </c>
      <c r="B99" s="216"/>
      <c r="C99" s="213" t="s">
        <v>1831</v>
      </c>
      <c r="D99" s="216"/>
    </row>
    <row r="100" spans="1:4" ht="14.25">
      <c r="A100" s="213" t="s">
        <v>1832</v>
      </c>
      <c r="B100" s="219"/>
      <c r="C100" s="213" t="s">
        <v>1833</v>
      </c>
      <c r="D100" s="216"/>
    </row>
    <row r="101" spans="1:4" ht="14.25">
      <c r="A101" s="213" t="s">
        <v>1834</v>
      </c>
      <c r="B101" s="219">
        <v>0</v>
      </c>
      <c r="C101" s="213" t="s">
        <v>1835</v>
      </c>
      <c r="D101" s="216"/>
    </row>
    <row r="102" spans="1:4" ht="14.25">
      <c r="A102" s="213"/>
      <c r="B102" s="217"/>
      <c r="C102" s="213" t="s">
        <v>1836</v>
      </c>
      <c r="D102" s="217"/>
    </row>
    <row r="103" spans="1:4" ht="14.25">
      <c r="A103" s="213"/>
      <c r="B103" s="217"/>
      <c r="C103" s="213" t="s">
        <v>1837</v>
      </c>
      <c r="D103" s="215">
        <f>B106-D5-D6-D70-D75-D79-D86-D92-D93-D94-D95-D96-D100-D101-D102</f>
        <v>101</v>
      </c>
    </row>
    <row r="104" spans="1:4" ht="14.25">
      <c r="A104" s="213"/>
      <c r="B104" s="217"/>
      <c r="C104" s="213" t="s">
        <v>1838</v>
      </c>
      <c r="D104" s="217">
        <v>101</v>
      </c>
    </row>
    <row r="105" spans="1:4" ht="14.25">
      <c r="A105" s="213"/>
      <c r="B105" s="217"/>
      <c r="C105" s="213" t="s">
        <v>1839</v>
      </c>
      <c r="D105" s="217"/>
    </row>
    <row r="106" spans="1:4" ht="14.25">
      <c r="A106" s="218" t="s">
        <v>844</v>
      </c>
      <c r="B106" s="215">
        <f>SUM(B5:B6,B70,B73:B75,B79,B86,B92:B96,B100:B101)</f>
        <v>96513</v>
      </c>
      <c r="C106" s="218" t="s">
        <v>845</v>
      </c>
      <c r="D106" s="215">
        <f>SUM(D5:D6,D70,D75,D79,D86,D92:D96,D100:D103)</f>
        <v>96513</v>
      </c>
    </row>
  </sheetData>
  <sheetProtection/>
  <mergeCells count="1">
    <mergeCell ref="A2:D2"/>
  </mergeCells>
  <printOptions horizontalCentered="1" verticalCentered="1"/>
  <pageMargins left="0.5511811023622047" right="0.35433070866141736" top="0.5905511811023623" bottom="0.5905511811023623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1">
      <selection activeCell="B66" sqref="B66:B67"/>
    </sheetView>
  </sheetViews>
  <sheetFormatPr defaultColWidth="9.00390625" defaultRowHeight="14.25"/>
  <cols>
    <col min="1" max="1" width="46.875" style="0" customWidth="1"/>
    <col min="2" max="2" width="29.875" style="0" customWidth="1"/>
  </cols>
  <sheetData>
    <row r="1" spans="1:2" ht="14.25">
      <c r="A1" s="158" t="s">
        <v>1432</v>
      </c>
      <c r="B1" s="35"/>
    </row>
    <row r="2" spans="1:2" ht="22.5">
      <c r="A2" s="271" t="s">
        <v>1840</v>
      </c>
      <c r="B2" s="271"/>
    </row>
    <row r="3" spans="1:2" ht="14.25">
      <c r="A3" s="36"/>
      <c r="B3" s="37" t="s">
        <v>842</v>
      </c>
    </row>
    <row r="4" spans="1:2" ht="14.25">
      <c r="A4" s="38" t="s">
        <v>848</v>
      </c>
      <c r="B4" s="38" t="s">
        <v>843</v>
      </c>
    </row>
    <row r="5" spans="1:2" ht="14.25">
      <c r="A5" s="213" t="s">
        <v>858</v>
      </c>
      <c r="B5" s="215">
        <f>SUM(B6,B13,B48)</f>
        <v>62712</v>
      </c>
    </row>
    <row r="6" spans="1:2" ht="14.25">
      <c r="A6" s="213" t="s">
        <v>859</v>
      </c>
      <c r="B6" s="215">
        <f>SUM(B7:B12)</f>
        <v>-783</v>
      </c>
    </row>
    <row r="7" spans="1:2" ht="14.25">
      <c r="A7" s="213" t="s">
        <v>849</v>
      </c>
      <c r="B7" s="216">
        <v>-271</v>
      </c>
    </row>
    <row r="8" spans="1:2" ht="14.25">
      <c r="A8" s="213" t="s">
        <v>1172</v>
      </c>
      <c r="B8" s="216">
        <v>122</v>
      </c>
    </row>
    <row r="9" spans="1:2" ht="14.25">
      <c r="A9" s="213" t="s">
        <v>1710</v>
      </c>
      <c r="B9" s="216">
        <v>308</v>
      </c>
    </row>
    <row r="10" spans="1:2" ht="14.25">
      <c r="A10" s="213" t="s">
        <v>1712</v>
      </c>
      <c r="B10" s="216"/>
    </row>
    <row r="11" spans="1:2" ht="14.25">
      <c r="A11" s="213" t="s">
        <v>1714</v>
      </c>
      <c r="B11" s="216">
        <v>-1015</v>
      </c>
    </row>
    <row r="12" spans="1:2" ht="14.25">
      <c r="A12" s="213" t="s">
        <v>1716</v>
      </c>
      <c r="B12" s="216">
        <v>73</v>
      </c>
    </row>
    <row r="13" spans="1:2" ht="14.25">
      <c r="A13" s="213" t="s">
        <v>860</v>
      </c>
      <c r="B13" s="215">
        <f>SUM(B14:B47)</f>
        <v>45859</v>
      </c>
    </row>
    <row r="14" spans="1:2" ht="14.25">
      <c r="A14" s="213" t="s">
        <v>850</v>
      </c>
      <c r="B14" s="216"/>
    </row>
    <row r="15" spans="1:2" ht="14.25">
      <c r="A15" s="213" t="s">
        <v>851</v>
      </c>
      <c r="B15" s="216">
        <v>8386</v>
      </c>
    </row>
    <row r="16" spans="1:2" ht="14.25">
      <c r="A16" s="213" t="s">
        <v>852</v>
      </c>
      <c r="B16" s="216">
        <v>2983</v>
      </c>
    </row>
    <row r="17" spans="1:2" ht="14.25">
      <c r="A17" s="213" t="s">
        <v>853</v>
      </c>
      <c r="B17" s="216">
        <v>10665</v>
      </c>
    </row>
    <row r="18" spans="1:2" ht="14.25">
      <c r="A18" s="213" t="s">
        <v>1701</v>
      </c>
      <c r="B18" s="216">
        <v>4</v>
      </c>
    </row>
    <row r="19" spans="1:2" ht="14.25">
      <c r="A19" s="213" t="s">
        <v>854</v>
      </c>
      <c r="B19" s="216">
        <v>184</v>
      </c>
    </row>
    <row r="20" spans="1:2" ht="14.25">
      <c r="A20" s="213" t="s">
        <v>861</v>
      </c>
      <c r="B20" s="216"/>
    </row>
    <row r="21" spans="1:2" ht="14.25">
      <c r="A21" s="213" t="s">
        <v>855</v>
      </c>
      <c r="B21" s="216">
        <v>276</v>
      </c>
    </row>
    <row r="22" spans="1:2" ht="14.25">
      <c r="A22" s="213" t="s">
        <v>856</v>
      </c>
      <c r="B22" s="216">
        <v>3528</v>
      </c>
    </row>
    <row r="23" spans="1:2" ht="14.25">
      <c r="A23" s="213" t="s">
        <v>1173</v>
      </c>
      <c r="B23" s="216"/>
    </row>
    <row r="24" spans="1:2" ht="14.25">
      <c r="A24" s="213" t="s">
        <v>1174</v>
      </c>
      <c r="B24" s="216"/>
    </row>
    <row r="25" spans="1:2" ht="14.25">
      <c r="A25" s="213" t="s">
        <v>1730</v>
      </c>
      <c r="B25" s="216"/>
    </row>
    <row r="26" spans="1:2" ht="14.25">
      <c r="A26" s="213" t="s">
        <v>1732</v>
      </c>
      <c r="B26" s="216">
        <v>4770</v>
      </c>
    </row>
    <row r="27" spans="1:2" ht="14.25">
      <c r="A27" s="213" t="s">
        <v>1734</v>
      </c>
      <c r="B27" s="216"/>
    </row>
    <row r="28" spans="1:2" ht="14.25">
      <c r="A28" s="213" t="s">
        <v>1736</v>
      </c>
      <c r="B28" s="216"/>
    </row>
    <row r="29" spans="1:2" ht="14.25">
      <c r="A29" s="213" t="s">
        <v>1738</v>
      </c>
      <c r="B29" s="216"/>
    </row>
    <row r="30" spans="1:2" ht="14.25">
      <c r="A30" s="213" t="s">
        <v>1740</v>
      </c>
      <c r="B30" s="216">
        <v>755</v>
      </c>
    </row>
    <row r="31" spans="1:2" ht="14.25">
      <c r="A31" s="213" t="s">
        <v>1742</v>
      </c>
      <c r="B31" s="216">
        <v>2097</v>
      </c>
    </row>
    <row r="32" spans="1:2" ht="14.25">
      <c r="A32" s="213" t="s">
        <v>1744</v>
      </c>
      <c r="B32" s="216">
        <v>80</v>
      </c>
    </row>
    <row r="33" spans="1:2" ht="14.25">
      <c r="A33" s="213" t="s">
        <v>1746</v>
      </c>
      <c r="B33" s="216">
        <v>151</v>
      </c>
    </row>
    <row r="34" spans="1:2" ht="14.25">
      <c r="A34" s="213" t="s">
        <v>1748</v>
      </c>
      <c r="B34" s="216">
        <v>2101</v>
      </c>
    </row>
    <row r="35" spans="1:2" ht="14.25">
      <c r="A35" s="213" t="s">
        <v>1750</v>
      </c>
      <c r="B35" s="216">
        <v>1858</v>
      </c>
    </row>
    <row r="36" spans="1:2" ht="14.25">
      <c r="A36" s="213" t="s">
        <v>1752</v>
      </c>
      <c r="B36" s="216">
        <v>194</v>
      </c>
    </row>
    <row r="37" spans="1:2" ht="14.25">
      <c r="A37" s="213" t="s">
        <v>1754</v>
      </c>
      <c r="B37" s="216"/>
    </row>
    <row r="38" spans="1:2" ht="14.25">
      <c r="A38" s="213" t="s">
        <v>1756</v>
      </c>
      <c r="B38" s="216">
        <v>4817</v>
      </c>
    </row>
    <row r="39" spans="1:2" ht="14.25">
      <c r="A39" s="213" t="s">
        <v>1758</v>
      </c>
      <c r="B39" s="216"/>
    </row>
    <row r="40" spans="1:2" ht="14.25">
      <c r="A40" s="213" t="s">
        <v>1760</v>
      </c>
      <c r="B40" s="216"/>
    </row>
    <row r="41" spans="1:2" ht="14.25">
      <c r="A41" s="213" t="s">
        <v>1762</v>
      </c>
      <c r="B41" s="216"/>
    </row>
    <row r="42" spans="1:2" ht="14.25">
      <c r="A42" s="213" t="s">
        <v>1764</v>
      </c>
      <c r="B42" s="216"/>
    </row>
    <row r="43" spans="1:2" ht="14.25">
      <c r="A43" s="213" t="s">
        <v>1766</v>
      </c>
      <c r="B43" s="216"/>
    </row>
    <row r="44" spans="1:2" ht="14.25">
      <c r="A44" s="213" t="s">
        <v>1768</v>
      </c>
      <c r="B44" s="216">
        <v>226</v>
      </c>
    </row>
    <row r="45" spans="1:2" ht="14.25">
      <c r="A45" s="213" t="s">
        <v>1770</v>
      </c>
      <c r="B45" s="216"/>
    </row>
    <row r="46" spans="1:2" ht="14.25">
      <c r="A46" s="213" t="s">
        <v>1772</v>
      </c>
      <c r="B46" s="216">
        <v>170</v>
      </c>
    </row>
    <row r="47" spans="1:2" ht="14.25">
      <c r="A47" s="213" t="s">
        <v>857</v>
      </c>
      <c r="B47" s="216">
        <v>2614</v>
      </c>
    </row>
    <row r="48" spans="1:2" ht="14.25">
      <c r="A48" s="213" t="s">
        <v>862</v>
      </c>
      <c r="B48" s="215">
        <f>SUM(B49:B68)</f>
        <v>17636</v>
      </c>
    </row>
    <row r="49" spans="1:2" ht="14.25">
      <c r="A49" s="213" t="s">
        <v>863</v>
      </c>
      <c r="B49" s="216">
        <v>159</v>
      </c>
    </row>
    <row r="50" spans="1:2" ht="14.25">
      <c r="A50" s="213" t="s">
        <v>864</v>
      </c>
      <c r="B50" s="216"/>
    </row>
    <row r="51" spans="1:2" ht="14.25">
      <c r="A51" s="213" t="s">
        <v>865</v>
      </c>
      <c r="B51" s="216">
        <v>7</v>
      </c>
    </row>
    <row r="52" spans="1:2" ht="14.25">
      <c r="A52" s="213" t="s">
        <v>866</v>
      </c>
      <c r="B52" s="216">
        <v>67</v>
      </c>
    </row>
    <row r="53" spans="1:2" ht="14.25">
      <c r="A53" s="213" t="s">
        <v>867</v>
      </c>
      <c r="B53" s="216">
        <v>377</v>
      </c>
    </row>
    <row r="54" spans="1:2" ht="14.25">
      <c r="A54" s="213" t="s">
        <v>868</v>
      </c>
      <c r="B54" s="216">
        <v>228</v>
      </c>
    </row>
    <row r="55" spans="1:2" ht="14.25">
      <c r="A55" s="213" t="s">
        <v>1776</v>
      </c>
      <c r="B55" s="216">
        <v>249</v>
      </c>
    </row>
    <row r="56" spans="1:2" ht="14.25">
      <c r="A56" s="213" t="s">
        <v>870</v>
      </c>
      <c r="B56" s="216">
        <v>474</v>
      </c>
    </row>
    <row r="57" spans="1:2" ht="14.25">
      <c r="A57" s="213" t="s">
        <v>1777</v>
      </c>
      <c r="B57" s="216">
        <v>296</v>
      </c>
    </row>
    <row r="58" spans="1:2" ht="14.25">
      <c r="A58" s="213" t="s">
        <v>871</v>
      </c>
      <c r="B58" s="216">
        <v>1326</v>
      </c>
    </row>
    <row r="59" spans="1:2" ht="14.25">
      <c r="A59" s="213" t="s">
        <v>872</v>
      </c>
      <c r="B59" s="216">
        <v>13</v>
      </c>
    </row>
    <row r="60" spans="1:2" ht="14.25">
      <c r="A60" s="213" t="s">
        <v>873</v>
      </c>
      <c r="B60" s="216">
        <v>8507</v>
      </c>
    </row>
    <row r="61" spans="1:2" ht="14.25">
      <c r="A61" s="213" t="s">
        <v>874</v>
      </c>
      <c r="B61" s="216">
        <v>2697</v>
      </c>
    </row>
    <row r="62" spans="1:2" ht="14.25">
      <c r="A62" s="213" t="s">
        <v>875</v>
      </c>
      <c r="B62" s="216">
        <v>101</v>
      </c>
    </row>
    <row r="63" spans="1:2" ht="14.25">
      <c r="A63" s="213" t="s">
        <v>876</v>
      </c>
      <c r="B63" s="216">
        <v>41</v>
      </c>
    </row>
    <row r="64" spans="1:2" ht="14.25">
      <c r="A64" s="213" t="s">
        <v>877</v>
      </c>
      <c r="B64" s="216">
        <v>4</v>
      </c>
    </row>
    <row r="65" spans="1:2" ht="14.25">
      <c r="A65" s="213" t="s">
        <v>1778</v>
      </c>
      <c r="B65" s="216">
        <v>1313</v>
      </c>
    </row>
    <row r="66" spans="1:2" ht="14.25">
      <c r="A66" s="213" t="s">
        <v>878</v>
      </c>
      <c r="B66" s="216"/>
    </row>
    <row r="67" spans="1:2" ht="14.25">
      <c r="A67" s="213" t="s">
        <v>879</v>
      </c>
      <c r="B67" s="216"/>
    </row>
    <row r="68" spans="1:2" ht="14.25">
      <c r="A68" s="213" t="s">
        <v>880</v>
      </c>
      <c r="B68" s="216">
        <v>1777</v>
      </c>
    </row>
  </sheetData>
  <sheetProtection/>
  <mergeCells count="1">
    <mergeCell ref="A2:B2"/>
  </mergeCells>
  <printOptions horizontalCentered="1" verticalCentered="1"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33.625" style="0" customWidth="1"/>
    <col min="2" max="2" width="13.125" style="0" customWidth="1"/>
    <col min="3" max="3" width="13.00390625" style="0" customWidth="1"/>
    <col min="4" max="4" width="11.625" style="0" customWidth="1"/>
    <col min="5" max="5" width="16.75390625" style="0" customWidth="1"/>
  </cols>
  <sheetData>
    <row r="1" spans="1:5" ht="14.25">
      <c r="A1" s="39" t="s">
        <v>846</v>
      </c>
      <c r="B1" s="39"/>
      <c r="C1" s="39"/>
      <c r="D1" s="39"/>
      <c r="E1" s="40"/>
    </row>
    <row r="2" spans="1:5" ht="25.5">
      <c r="A2" s="272" t="s">
        <v>1333</v>
      </c>
      <c r="B2" s="272"/>
      <c r="C2" s="272"/>
      <c r="D2" s="272"/>
      <c r="E2" s="272"/>
    </row>
    <row r="3" spans="1:5" ht="14.25">
      <c r="A3" s="41"/>
      <c r="B3" s="41"/>
      <c r="C3" s="41"/>
      <c r="D3" s="41"/>
      <c r="E3" s="42" t="s">
        <v>847</v>
      </c>
    </row>
    <row r="4" spans="1:5" ht="14.25">
      <c r="A4" s="43" t="s">
        <v>881</v>
      </c>
      <c r="B4" s="43" t="s">
        <v>830</v>
      </c>
      <c r="C4" s="43" t="s">
        <v>831</v>
      </c>
      <c r="D4" s="43" t="s">
        <v>832</v>
      </c>
      <c r="E4" s="44" t="s">
        <v>1203</v>
      </c>
    </row>
    <row r="5" spans="1:5" ht="14.25">
      <c r="A5" s="45" t="s">
        <v>882</v>
      </c>
      <c r="B5" s="201">
        <f>B6+B20+B48+B60</f>
        <v>26840.050000000003</v>
      </c>
      <c r="C5" s="96">
        <f>C6+C20+C48+C60</f>
        <v>31937.759999999995</v>
      </c>
      <c r="D5" s="96">
        <f>D6+D20+D48+D60</f>
        <v>31937.759999999995</v>
      </c>
      <c r="E5" s="24">
        <f aca="true" t="shared" si="0" ref="E5:E19">D5/B5*100</f>
        <v>118.99292288948789</v>
      </c>
    </row>
    <row r="6" spans="1:5" ht="14.25">
      <c r="A6" s="46" t="s">
        <v>883</v>
      </c>
      <c r="B6" s="202">
        <f>SUM(B7:B19)</f>
        <v>22746.04</v>
      </c>
      <c r="C6" s="22">
        <f>SUM(C7:C19)</f>
        <v>27512.159999999996</v>
      </c>
      <c r="D6" s="22">
        <f>SUM(D7:D19)</f>
        <v>27512.159999999996</v>
      </c>
      <c r="E6" s="24">
        <f t="shared" si="0"/>
        <v>120.95362533434388</v>
      </c>
    </row>
    <row r="7" spans="1:5" ht="14.25">
      <c r="A7" s="198" t="s">
        <v>884</v>
      </c>
      <c r="B7" s="203">
        <v>7195.66</v>
      </c>
      <c r="C7" s="97">
        <v>6858.46</v>
      </c>
      <c r="D7" s="97">
        <v>6858.46</v>
      </c>
      <c r="E7" s="24">
        <f t="shared" si="0"/>
        <v>95.31384195473382</v>
      </c>
    </row>
    <row r="8" spans="1:5" ht="14.25">
      <c r="A8" s="198" t="s">
        <v>885</v>
      </c>
      <c r="B8" s="203">
        <v>3752.06</v>
      </c>
      <c r="C8" s="97">
        <v>3604.66</v>
      </c>
      <c r="D8" s="97">
        <v>3604.66</v>
      </c>
      <c r="E8" s="24">
        <f t="shared" si="0"/>
        <v>96.07149139406086</v>
      </c>
    </row>
    <row r="9" spans="1:5" ht="14.25">
      <c r="A9" s="198" t="s">
        <v>886</v>
      </c>
      <c r="B9" s="203">
        <v>225.18</v>
      </c>
      <c r="C9" s="97">
        <v>5877.78</v>
      </c>
      <c r="D9" s="97">
        <v>5877.78</v>
      </c>
      <c r="E9" s="24">
        <f t="shared" si="0"/>
        <v>2610.2584598987473</v>
      </c>
    </row>
    <row r="10" spans="1:5" ht="14.25">
      <c r="A10" s="198" t="s">
        <v>527</v>
      </c>
      <c r="B10" s="203">
        <v>336.85</v>
      </c>
      <c r="C10" s="97">
        <v>329.28</v>
      </c>
      <c r="D10" s="97">
        <v>329.28</v>
      </c>
      <c r="E10" s="24">
        <f t="shared" si="0"/>
        <v>97.75270892088466</v>
      </c>
    </row>
    <row r="11" spans="1:5" ht="14.25">
      <c r="A11" s="198" t="s">
        <v>888</v>
      </c>
      <c r="B11" s="203">
        <v>2936.45</v>
      </c>
      <c r="C11" s="97">
        <v>2874.06</v>
      </c>
      <c r="D11" s="97">
        <v>2874.06</v>
      </c>
      <c r="E11" s="24">
        <f t="shared" si="0"/>
        <v>97.87532564831685</v>
      </c>
    </row>
    <row r="12" spans="1:5" ht="14.25">
      <c r="A12" s="199" t="s">
        <v>528</v>
      </c>
      <c r="B12" s="203">
        <v>2831.92</v>
      </c>
      <c r="C12" s="97">
        <v>2232.5</v>
      </c>
      <c r="D12" s="97">
        <v>2232.5</v>
      </c>
      <c r="E12" s="24">
        <f t="shared" si="0"/>
        <v>78.83344162264471</v>
      </c>
    </row>
    <row r="13" spans="1:5" ht="14.25">
      <c r="A13" s="199" t="s">
        <v>529</v>
      </c>
      <c r="B13" s="203">
        <v>1132.8</v>
      </c>
      <c r="C13" s="97">
        <v>1024.71</v>
      </c>
      <c r="D13" s="97">
        <v>1024.71</v>
      </c>
      <c r="E13" s="24">
        <f t="shared" si="0"/>
        <v>90.45815677966102</v>
      </c>
    </row>
    <row r="14" spans="1:5" ht="14.25">
      <c r="A14" s="200" t="s">
        <v>530</v>
      </c>
      <c r="B14" s="203">
        <v>849.57</v>
      </c>
      <c r="C14" s="97">
        <v>783.44</v>
      </c>
      <c r="D14" s="97">
        <v>783.44</v>
      </c>
      <c r="E14" s="24">
        <f t="shared" si="0"/>
        <v>92.21606224325247</v>
      </c>
    </row>
    <row r="15" spans="1:5" ht="14.25">
      <c r="A15" s="200" t="s">
        <v>536</v>
      </c>
      <c r="B15" s="203"/>
      <c r="C15" s="97"/>
      <c r="D15" s="97"/>
      <c r="E15" s="24" t="e">
        <f t="shared" si="0"/>
        <v>#DIV/0!</v>
      </c>
    </row>
    <row r="16" spans="1:5" ht="14.25">
      <c r="A16" s="198" t="s">
        <v>887</v>
      </c>
      <c r="B16" s="203">
        <v>165.75</v>
      </c>
      <c r="C16" s="97">
        <v>166.02</v>
      </c>
      <c r="D16" s="97">
        <v>166.02</v>
      </c>
      <c r="E16" s="24">
        <f t="shared" si="0"/>
        <v>100.16289592760181</v>
      </c>
    </row>
    <row r="17" spans="1:5" ht="14.25">
      <c r="A17" s="198" t="s">
        <v>914</v>
      </c>
      <c r="B17" s="203">
        <v>2501.57</v>
      </c>
      <c r="C17" s="97">
        <v>2358.48</v>
      </c>
      <c r="D17" s="97">
        <v>2358.48</v>
      </c>
      <c r="E17" s="24">
        <f t="shared" si="0"/>
        <v>94.27999216492043</v>
      </c>
    </row>
    <row r="18" spans="1:5" ht="14.25">
      <c r="A18" s="200" t="s">
        <v>537</v>
      </c>
      <c r="B18" s="203"/>
      <c r="C18" s="97"/>
      <c r="D18" s="97"/>
      <c r="E18" s="24" t="e">
        <f t="shared" si="0"/>
        <v>#DIV/0!</v>
      </c>
    </row>
    <row r="19" spans="1:5" ht="14.25">
      <c r="A19" s="47" t="s">
        <v>889</v>
      </c>
      <c r="B19" s="204">
        <v>818.23</v>
      </c>
      <c r="C19" s="97">
        <v>1402.77</v>
      </c>
      <c r="D19" s="97">
        <v>1402.77</v>
      </c>
      <c r="E19" s="24">
        <f t="shared" si="0"/>
        <v>171.4395707808318</v>
      </c>
    </row>
    <row r="20" spans="1:5" ht="14.25">
      <c r="A20" s="46" t="s">
        <v>890</v>
      </c>
      <c r="B20" s="202">
        <f>SUM(B21:B47)</f>
        <v>3070.22</v>
      </c>
      <c r="C20" s="22">
        <f>SUM(C21:C47)</f>
        <v>2949.03</v>
      </c>
      <c r="D20" s="22">
        <f>SUM(D21:D47)</f>
        <v>2949.03</v>
      </c>
      <c r="E20" s="24">
        <f aca="true" t="shared" si="1" ref="E20:E30">D20/B20*100</f>
        <v>96.0527258632932</v>
      </c>
    </row>
    <row r="21" spans="1:5" ht="14.25">
      <c r="A21" s="47" t="s">
        <v>891</v>
      </c>
      <c r="B21" s="203">
        <v>589.88</v>
      </c>
      <c r="C21" s="97">
        <v>587.33</v>
      </c>
      <c r="D21" s="97">
        <v>587.33</v>
      </c>
      <c r="E21" s="24">
        <f t="shared" si="1"/>
        <v>99.56770868651252</v>
      </c>
    </row>
    <row r="22" spans="1:5" ht="14.25">
      <c r="A22" s="47" t="s">
        <v>892</v>
      </c>
      <c r="B22" s="203">
        <v>19.7</v>
      </c>
      <c r="C22" s="97">
        <v>15</v>
      </c>
      <c r="D22" s="97">
        <v>15</v>
      </c>
      <c r="E22" s="24">
        <f t="shared" si="1"/>
        <v>76.14213197969544</v>
      </c>
    </row>
    <row r="23" spans="1:5" ht="14.25">
      <c r="A23" s="47" t="s">
        <v>893</v>
      </c>
      <c r="B23" s="203">
        <v>0.8</v>
      </c>
      <c r="C23" s="97">
        <v>0.8</v>
      </c>
      <c r="D23" s="97">
        <v>0.8</v>
      </c>
      <c r="E23" s="24">
        <f t="shared" si="1"/>
        <v>100</v>
      </c>
    </row>
    <row r="24" spans="1:5" ht="14.25">
      <c r="A24" s="47" t="s">
        <v>894</v>
      </c>
      <c r="B24" s="203">
        <v>0.05</v>
      </c>
      <c r="C24" s="97">
        <v>0.05</v>
      </c>
      <c r="D24" s="97">
        <v>0.05</v>
      </c>
      <c r="E24" s="24">
        <f t="shared" si="1"/>
        <v>100</v>
      </c>
    </row>
    <row r="25" spans="1:5" ht="14.25">
      <c r="A25" s="47" t="s">
        <v>895</v>
      </c>
      <c r="B25" s="203">
        <v>8.05</v>
      </c>
      <c r="C25" s="97">
        <v>7.87</v>
      </c>
      <c r="D25" s="97">
        <v>7.87</v>
      </c>
      <c r="E25" s="24">
        <f t="shared" si="1"/>
        <v>97.7639751552795</v>
      </c>
    </row>
    <row r="26" spans="1:5" ht="14.25">
      <c r="A26" s="47" t="s">
        <v>896</v>
      </c>
      <c r="B26" s="203">
        <v>27.42</v>
      </c>
      <c r="C26" s="97">
        <v>26.78</v>
      </c>
      <c r="D26" s="97">
        <v>26.78</v>
      </c>
      <c r="E26" s="24">
        <f t="shared" si="1"/>
        <v>97.66593727206418</v>
      </c>
    </row>
    <row r="27" spans="1:5" ht="14.25">
      <c r="A27" s="47" t="s">
        <v>897</v>
      </c>
      <c r="B27" s="203">
        <v>126.98</v>
      </c>
      <c r="C27" s="97">
        <v>104.65</v>
      </c>
      <c r="D27" s="97">
        <v>104.65</v>
      </c>
      <c r="E27" s="24">
        <f t="shared" si="1"/>
        <v>82.41455347298788</v>
      </c>
    </row>
    <row r="28" spans="1:5" ht="14.25">
      <c r="A28" s="47" t="s">
        <v>898</v>
      </c>
      <c r="B28" s="203"/>
      <c r="C28" s="97"/>
      <c r="D28" s="97"/>
      <c r="E28" s="24" t="e">
        <f t="shared" si="1"/>
        <v>#DIV/0!</v>
      </c>
    </row>
    <row r="29" spans="1:5" ht="14.25">
      <c r="A29" s="47" t="s">
        <v>1237</v>
      </c>
      <c r="B29" s="203">
        <v>2</v>
      </c>
      <c r="C29" s="97">
        <v>2</v>
      </c>
      <c r="D29" s="97">
        <v>2</v>
      </c>
      <c r="E29" s="24">
        <f t="shared" si="1"/>
        <v>100</v>
      </c>
    </row>
    <row r="30" spans="1:5" ht="14.25">
      <c r="A30" s="47" t="s">
        <v>899</v>
      </c>
      <c r="B30" s="203">
        <v>366.63</v>
      </c>
      <c r="C30" s="97">
        <v>337.56</v>
      </c>
      <c r="D30" s="97">
        <v>337.56</v>
      </c>
      <c r="E30" s="24">
        <f t="shared" si="1"/>
        <v>92.07102528434662</v>
      </c>
    </row>
    <row r="31" spans="1:5" ht="14.25">
      <c r="A31" s="47" t="s">
        <v>1238</v>
      </c>
      <c r="B31" s="204"/>
      <c r="C31" s="97"/>
      <c r="D31" s="97"/>
      <c r="E31" s="24" t="e">
        <f aca="true" t="shared" si="2" ref="E31:E47">D31/B31*100</f>
        <v>#DIV/0!</v>
      </c>
    </row>
    <row r="32" spans="1:5" ht="14.25">
      <c r="A32" s="47" t="s">
        <v>900</v>
      </c>
      <c r="B32" s="203">
        <v>28.9</v>
      </c>
      <c r="C32" s="97">
        <v>28.47</v>
      </c>
      <c r="D32" s="97">
        <v>28.47</v>
      </c>
      <c r="E32" s="24">
        <f t="shared" si="2"/>
        <v>98.5121107266436</v>
      </c>
    </row>
    <row r="33" spans="1:5" ht="14.25">
      <c r="A33" s="47" t="s">
        <v>901</v>
      </c>
      <c r="B33" s="203">
        <v>9.8</v>
      </c>
      <c r="C33" s="97">
        <v>9.3</v>
      </c>
      <c r="D33" s="97">
        <v>9.3</v>
      </c>
      <c r="E33" s="24">
        <f t="shared" si="2"/>
        <v>94.89795918367348</v>
      </c>
    </row>
    <row r="34" spans="1:5" ht="14.25">
      <c r="A34" s="47" t="s">
        <v>902</v>
      </c>
      <c r="B34" s="203">
        <v>7.1</v>
      </c>
      <c r="C34" s="97">
        <v>6.21</v>
      </c>
      <c r="D34" s="97">
        <v>6.21</v>
      </c>
      <c r="E34" s="24">
        <f t="shared" si="2"/>
        <v>87.46478873239437</v>
      </c>
    </row>
    <row r="35" spans="1:5" ht="14.25">
      <c r="A35" s="47" t="s">
        <v>903</v>
      </c>
      <c r="B35" s="203">
        <v>7.8</v>
      </c>
      <c r="C35" s="97">
        <v>13.39</v>
      </c>
      <c r="D35" s="97">
        <v>13.39</v>
      </c>
      <c r="E35" s="24">
        <f t="shared" si="2"/>
        <v>171.66666666666669</v>
      </c>
    </row>
    <row r="36" spans="1:5" ht="14.25">
      <c r="A36" s="47" t="s">
        <v>1334</v>
      </c>
      <c r="B36" s="203">
        <v>150.2</v>
      </c>
      <c r="C36" s="97">
        <v>130.98</v>
      </c>
      <c r="D36" s="97">
        <v>130.98</v>
      </c>
      <c r="E36" s="24">
        <f t="shared" si="2"/>
        <v>87.20372836218375</v>
      </c>
    </row>
    <row r="37" spans="1:5" ht="14.25">
      <c r="A37" s="47" t="s">
        <v>1239</v>
      </c>
      <c r="B37" s="204">
        <v>9.5</v>
      </c>
      <c r="C37" s="97">
        <v>9.5</v>
      </c>
      <c r="D37" s="97">
        <v>9.5</v>
      </c>
      <c r="E37" s="24">
        <f t="shared" si="2"/>
        <v>100</v>
      </c>
    </row>
    <row r="38" spans="1:5" ht="14.25">
      <c r="A38" s="47" t="s">
        <v>1240</v>
      </c>
      <c r="B38" s="204">
        <v>10</v>
      </c>
      <c r="C38" s="97">
        <v>10</v>
      </c>
      <c r="D38" s="97">
        <v>10</v>
      </c>
      <c r="E38" s="24">
        <f t="shared" si="2"/>
        <v>100</v>
      </c>
    </row>
    <row r="39" spans="1:5" ht="14.25">
      <c r="A39" s="47" t="s">
        <v>1241</v>
      </c>
      <c r="B39" s="204"/>
      <c r="C39" s="97"/>
      <c r="D39" s="97"/>
      <c r="E39" s="24" t="e">
        <f t="shared" si="2"/>
        <v>#DIV/0!</v>
      </c>
    </row>
    <row r="40" spans="1:5" ht="14.25">
      <c r="A40" s="47" t="s">
        <v>904</v>
      </c>
      <c r="B40" s="203">
        <v>731.65</v>
      </c>
      <c r="C40" s="97">
        <v>730.94</v>
      </c>
      <c r="D40" s="97">
        <v>730.94</v>
      </c>
      <c r="E40" s="24">
        <f t="shared" si="2"/>
        <v>99.90295906512678</v>
      </c>
    </row>
    <row r="41" spans="1:5" ht="14.25">
      <c r="A41" s="47" t="s">
        <v>905</v>
      </c>
      <c r="B41" s="203">
        <v>6.5</v>
      </c>
      <c r="C41" s="97">
        <v>6.5</v>
      </c>
      <c r="D41" s="97">
        <v>6.5</v>
      </c>
      <c r="E41" s="24">
        <f t="shared" si="2"/>
        <v>100</v>
      </c>
    </row>
    <row r="42" spans="1:5" ht="14.25">
      <c r="A42" s="47" t="s">
        <v>1242</v>
      </c>
      <c r="B42" s="204"/>
      <c r="C42" s="97"/>
      <c r="D42" s="97"/>
      <c r="E42" s="24" t="e">
        <f t="shared" si="2"/>
        <v>#DIV/0!</v>
      </c>
    </row>
    <row r="43" spans="1:5" ht="14.25">
      <c r="A43" s="47" t="s">
        <v>906</v>
      </c>
      <c r="B43" s="204"/>
      <c r="C43" s="97"/>
      <c r="D43" s="97"/>
      <c r="E43" s="24" t="e">
        <f t="shared" si="2"/>
        <v>#DIV/0!</v>
      </c>
    </row>
    <row r="44" spans="1:5" ht="14.25">
      <c r="A44" s="47" t="s">
        <v>1243</v>
      </c>
      <c r="B44" s="203">
        <v>284.8</v>
      </c>
      <c r="C44" s="97">
        <v>263.06</v>
      </c>
      <c r="D44" s="97">
        <v>263.06</v>
      </c>
      <c r="E44" s="24">
        <f t="shared" si="2"/>
        <v>92.36657303370787</v>
      </c>
    </row>
    <row r="45" spans="1:5" ht="14.25">
      <c r="A45" s="47" t="s">
        <v>1244</v>
      </c>
      <c r="B45" s="203">
        <v>639.9</v>
      </c>
      <c r="C45" s="97">
        <v>602.99</v>
      </c>
      <c r="D45" s="97">
        <v>602.99</v>
      </c>
      <c r="E45" s="24">
        <f t="shared" si="2"/>
        <v>94.23191123613066</v>
      </c>
    </row>
    <row r="46" spans="1:5" ht="14.25">
      <c r="A46" s="47" t="s">
        <v>531</v>
      </c>
      <c r="B46" s="203"/>
      <c r="C46" s="97"/>
      <c r="D46" s="97"/>
      <c r="E46" s="24" t="e">
        <f t="shared" si="2"/>
        <v>#DIV/0!</v>
      </c>
    </row>
    <row r="47" spans="1:5" ht="14.25">
      <c r="A47" s="47" t="s">
        <v>907</v>
      </c>
      <c r="B47" s="203">
        <v>42.56</v>
      </c>
      <c r="C47" s="97">
        <v>55.65</v>
      </c>
      <c r="D47" s="97">
        <v>55.65</v>
      </c>
      <c r="E47" s="24">
        <f t="shared" si="2"/>
        <v>130.7565789473684</v>
      </c>
    </row>
    <row r="48" spans="1:5" ht="14.25">
      <c r="A48" s="46" t="s">
        <v>908</v>
      </c>
      <c r="B48" s="202">
        <f>SUM(B49:B59)</f>
        <v>1023.7900000000001</v>
      </c>
      <c r="C48" s="22">
        <f>SUM(C49:C59)</f>
        <v>1476.57</v>
      </c>
      <c r="D48" s="22">
        <f>SUM(D49:D59)</f>
        <v>1476.57</v>
      </c>
      <c r="E48" s="24">
        <f>D48/B48*100</f>
        <v>144.22586663280555</v>
      </c>
    </row>
    <row r="49" spans="1:5" ht="14.25">
      <c r="A49" s="47" t="s">
        <v>909</v>
      </c>
      <c r="B49" s="203">
        <v>10.55</v>
      </c>
      <c r="C49" s="97">
        <v>10.94</v>
      </c>
      <c r="D49" s="97">
        <v>10.94</v>
      </c>
      <c r="E49" s="24">
        <f>D49/B49*100</f>
        <v>103.69668246445497</v>
      </c>
    </row>
    <row r="50" spans="1:5" ht="14.25">
      <c r="A50" s="47" t="s">
        <v>1129</v>
      </c>
      <c r="B50" s="203">
        <v>6.77</v>
      </c>
      <c r="C50" s="153">
        <v>230.34</v>
      </c>
      <c r="D50" s="153">
        <v>230.34</v>
      </c>
      <c r="E50" s="24">
        <f>D50/B50*100</f>
        <v>3402.3633677991143</v>
      </c>
    </row>
    <row r="51" spans="1:5" ht="14.25">
      <c r="A51" s="47" t="s">
        <v>1335</v>
      </c>
      <c r="B51" s="203"/>
      <c r="C51" s="153"/>
      <c r="D51" s="153"/>
      <c r="E51" s="24" t="e">
        <f>D51/B51*100</f>
        <v>#DIV/0!</v>
      </c>
    </row>
    <row r="52" spans="1:5" ht="14.25">
      <c r="A52" s="47" t="s">
        <v>910</v>
      </c>
      <c r="B52" s="204"/>
      <c r="C52" s="97"/>
      <c r="D52" s="97"/>
      <c r="E52" s="24" t="e">
        <f aca="true" t="shared" si="3" ref="E52:E57">D52/B52*100</f>
        <v>#DIV/0!</v>
      </c>
    </row>
    <row r="53" spans="1:5" ht="14.25">
      <c r="A53" s="47" t="s">
        <v>911</v>
      </c>
      <c r="B53" s="203">
        <v>1003.96</v>
      </c>
      <c r="C53" s="97">
        <v>1047.58</v>
      </c>
      <c r="D53" s="97">
        <v>1047.58</v>
      </c>
      <c r="E53" s="24">
        <f t="shared" si="3"/>
        <v>104.34479461333119</v>
      </c>
    </row>
    <row r="54" spans="1:5" ht="14.25">
      <c r="A54" s="47" t="s">
        <v>1245</v>
      </c>
      <c r="B54" s="204"/>
      <c r="C54" s="97"/>
      <c r="D54" s="97"/>
      <c r="E54" s="24" t="e">
        <f t="shared" si="3"/>
        <v>#DIV/0!</v>
      </c>
    </row>
    <row r="55" spans="1:5" ht="14.25">
      <c r="A55" s="47" t="s">
        <v>532</v>
      </c>
      <c r="B55" s="204"/>
      <c r="C55" s="97"/>
      <c r="D55" s="97"/>
      <c r="E55" s="24" t="e">
        <f t="shared" si="3"/>
        <v>#DIV/0!</v>
      </c>
    </row>
    <row r="56" spans="1:5" ht="14.25">
      <c r="A56" s="47" t="s">
        <v>912</v>
      </c>
      <c r="B56" s="204"/>
      <c r="C56" s="97"/>
      <c r="D56" s="97"/>
      <c r="E56" s="24" t="e">
        <f t="shared" si="3"/>
        <v>#DIV/0!</v>
      </c>
    </row>
    <row r="57" spans="1:5" ht="14.25">
      <c r="A57" s="47" t="s">
        <v>913</v>
      </c>
      <c r="B57" s="203">
        <v>2.51</v>
      </c>
      <c r="C57" s="97">
        <v>2.31</v>
      </c>
      <c r="D57" s="97">
        <v>2.31</v>
      </c>
      <c r="E57" s="24">
        <f t="shared" si="3"/>
        <v>92.03187250996017</v>
      </c>
    </row>
    <row r="58" spans="1:5" ht="14.25">
      <c r="A58" s="47" t="s">
        <v>533</v>
      </c>
      <c r="B58" s="204"/>
      <c r="C58" s="97"/>
      <c r="D58" s="97"/>
      <c r="E58" s="24" t="e">
        <f aca="true" t="shared" si="4" ref="E58:E64">D58/B58*100</f>
        <v>#DIV/0!</v>
      </c>
    </row>
    <row r="59" spans="1:5" ht="14.25">
      <c r="A59" s="47" t="s">
        <v>915</v>
      </c>
      <c r="B59" s="204"/>
      <c r="C59" s="97">
        <v>185.4</v>
      </c>
      <c r="D59" s="97">
        <v>185.4</v>
      </c>
      <c r="E59" s="24" t="e">
        <f t="shared" si="4"/>
        <v>#DIV/0!</v>
      </c>
    </row>
    <row r="60" spans="1:5" ht="14.25">
      <c r="A60" s="220" t="s">
        <v>1336</v>
      </c>
      <c r="B60" s="205">
        <f>SUM(B61:B64)</f>
        <v>0</v>
      </c>
      <c r="C60" s="22">
        <f>SUM(C61:C64)</f>
        <v>0</v>
      </c>
      <c r="D60" s="22">
        <f>SUM(D61:D64)</f>
        <v>0</v>
      </c>
      <c r="E60" s="24" t="e">
        <f t="shared" si="4"/>
        <v>#DIV/0!</v>
      </c>
    </row>
    <row r="61" spans="1:5" ht="14.25">
      <c r="A61" s="198" t="s">
        <v>534</v>
      </c>
      <c r="B61" s="203"/>
      <c r="C61" s="206"/>
      <c r="D61" s="206"/>
      <c r="E61" s="24" t="e">
        <f t="shared" si="4"/>
        <v>#DIV/0!</v>
      </c>
    </row>
    <row r="62" spans="1:5" ht="14.25">
      <c r="A62" s="200" t="s">
        <v>538</v>
      </c>
      <c r="B62" s="203"/>
      <c r="C62" s="206"/>
      <c r="D62" s="206"/>
      <c r="E62" s="24" t="e">
        <f t="shared" si="4"/>
        <v>#DIV/0!</v>
      </c>
    </row>
    <row r="63" spans="1:5" ht="14.25">
      <c r="A63" s="200" t="s">
        <v>539</v>
      </c>
      <c r="B63" s="203"/>
      <c r="C63" s="206"/>
      <c r="D63" s="206"/>
      <c r="E63" s="24" t="e">
        <f t="shared" si="4"/>
        <v>#DIV/0!</v>
      </c>
    </row>
    <row r="64" spans="1:5" ht="14.25">
      <c r="A64" s="198" t="s">
        <v>535</v>
      </c>
      <c r="B64" s="203"/>
      <c r="C64" s="206"/>
      <c r="D64" s="206"/>
      <c r="E64" s="24" t="e">
        <f t="shared" si="4"/>
        <v>#DIV/0!</v>
      </c>
    </row>
  </sheetData>
  <sheetProtection/>
  <mergeCells count="1">
    <mergeCell ref="A2:E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3" sqref="E13:E26"/>
    </sheetView>
  </sheetViews>
  <sheetFormatPr defaultColWidth="9.00390625" defaultRowHeight="14.25"/>
  <cols>
    <col min="1" max="1" width="27.50390625" style="0" customWidth="1"/>
    <col min="2" max="2" width="12.875" style="0" customWidth="1"/>
    <col min="3" max="3" width="12.50390625" style="0" customWidth="1"/>
    <col min="4" max="4" width="10.875" style="0" customWidth="1"/>
    <col min="5" max="5" width="13.50390625" style="0" customWidth="1"/>
  </cols>
  <sheetData>
    <row r="1" spans="1:5" ht="14.25">
      <c r="A1" s="48" t="s">
        <v>1187</v>
      </c>
      <c r="B1" s="49"/>
      <c r="C1" s="50"/>
      <c r="D1" s="50"/>
      <c r="E1" s="50"/>
    </row>
    <row r="2" spans="1:5" ht="25.5">
      <c r="A2" s="273" t="s">
        <v>1337</v>
      </c>
      <c r="B2" s="273"/>
      <c r="C2" s="273"/>
      <c r="D2" s="273"/>
      <c r="E2" s="273"/>
    </row>
    <row r="3" spans="1:5" ht="24.75" customHeight="1">
      <c r="A3" s="58"/>
      <c r="B3" s="51"/>
      <c r="C3" s="50"/>
      <c r="D3" s="50"/>
      <c r="E3" s="51" t="s">
        <v>828</v>
      </c>
    </row>
    <row r="4" spans="1:5" ht="24.75" customHeight="1">
      <c r="A4" s="52" t="s">
        <v>916</v>
      </c>
      <c r="B4" s="53" t="s">
        <v>830</v>
      </c>
      <c r="C4" s="53" t="s">
        <v>831</v>
      </c>
      <c r="D4" s="53" t="s">
        <v>832</v>
      </c>
      <c r="E4" s="54" t="s">
        <v>834</v>
      </c>
    </row>
    <row r="5" spans="1:5" ht="24.75" customHeight="1">
      <c r="A5" s="55" t="s">
        <v>917</v>
      </c>
      <c r="B5" s="55">
        <f>B6+B28</f>
        <v>120</v>
      </c>
      <c r="C5" s="55">
        <f>C6+C28</f>
        <v>915</v>
      </c>
      <c r="D5" s="55">
        <f>D6+D28</f>
        <v>915</v>
      </c>
      <c r="E5" s="24">
        <f>D5/B5*100</f>
        <v>762.5</v>
      </c>
    </row>
    <row r="6" spans="1:5" ht="24.75" customHeight="1">
      <c r="A6" s="56" t="s">
        <v>918</v>
      </c>
      <c r="B6" s="55">
        <f>SUM(B7:B27)</f>
        <v>120</v>
      </c>
      <c r="C6" s="55">
        <f>SUM(C7:C27)</f>
        <v>915</v>
      </c>
      <c r="D6" s="55">
        <f>SUM(D7:D27)</f>
        <v>915</v>
      </c>
      <c r="E6" s="24">
        <f aca="true" t="shared" si="0" ref="E6:E28">D6/B6*100</f>
        <v>762.5</v>
      </c>
    </row>
    <row r="7" spans="1:5" ht="24.75" customHeight="1">
      <c r="A7" s="56" t="s">
        <v>1338</v>
      </c>
      <c r="B7" s="55"/>
      <c r="C7" s="114"/>
      <c r="D7" s="154"/>
      <c r="E7" s="24" t="e">
        <f t="shared" si="0"/>
        <v>#DIV/0!</v>
      </c>
    </row>
    <row r="8" spans="1:5" ht="24.75" customHeight="1">
      <c r="A8" s="56" t="s">
        <v>1339</v>
      </c>
      <c r="B8" s="55"/>
      <c r="C8" s="114"/>
      <c r="D8" s="154"/>
      <c r="E8" s="24" t="e">
        <f t="shared" si="0"/>
        <v>#DIV/0!</v>
      </c>
    </row>
    <row r="9" spans="1:5" ht="24.75" customHeight="1">
      <c r="A9" s="56" t="s">
        <v>1340</v>
      </c>
      <c r="B9" s="55"/>
      <c r="C9" s="55"/>
      <c r="D9" s="55"/>
      <c r="E9" s="24" t="e">
        <f t="shared" si="0"/>
        <v>#DIV/0!</v>
      </c>
    </row>
    <row r="10" spans="1:5" ht="24.75" customHeight="1">
      <c r="A10" s="56" t="s">
        <v>1341</v>
      </c>
      <c r="B10" s="55"/>
      <c r="C10" s="55"/>
      <c r="D10" s="55"/>
      <c r="E10" s="24" t="e">
        <f t="shared" si="0"/>
        <v>#DIV/0!</v>
      </c>
    </row>
    <row r="11" spans="1:5" ht="24.75" customHeight="1">
      <c r="A11" s="56" t="s">
        <v>1342</v>
      </c>
      <c r="B11" s="55"/>
      <c r="C11" s="114"/>
      <c r="D11" s="154"/>
      <c r="E11" s="24" t="e">
        <f t="shared" si="0"/>
        <v>#DIV/0!</v>
      </c>
    </row>
    <row r="12" spans="1:5" ht="24.75" customHeight="1">
      <c r="A12" s="56" t="s">
        <v>1343</v>
      </c>
      <c r="B12" s="55"/>
      <c r="C12" s="114"/>
      <c r="D12" s="154"/>
      <c r="E12" s="24" t="e">
        <f t="shared" si="0"/>
        <v>#DIV/0!</v>
      </c>
    </row>
    <row r="13" spans="1:5" ht="24.75" customHeight="1">
      <c r="A13" s="56" t="s">
        <v>1344</v>
      </c>
      <c r="B13" s="55">
        <v>10</v>
      </c>
      <c r="C13" s="154">
        <v>10</v>
      </c>
      <c r="D13" s="154">
        <v>10</v>
      </c>
      <c r="E13" s="24">
        <f t="shared" si="0"/>
        <v>100</v>
      </c>
    </row>
    <row r="14" spans="1:5" ht="24.75" customHeight="1">
      <c r="A14" s="56" t="s">
        <v>1345</v>
      </c>
      <c r="B14" s="55"/>
      <c r="C14" s="114"/>
      <c r="D14" s="114"/>
      <c r="E14" s="24" t="e">
        <f t="shared" si="0"/>
        <v>#DIV/0!</v>
      </c>
    </row>
    <row r="15" spans="1:5" ht="24.75" customHeight="1">
      <c r="A15" s="56" t="s">
        <v>1346</v>
      </c>
      <c r="B15" s="55"/>
      <c r="C15" s="154">
        <v>671</v>
      </c>
      <c r="D15" s="154">
        <v>671</v>
      </c>
      <c r="E15" s="24" t="e">
        <f t="shared" si="0"/>
        <v>#DIV/0!</v>
      </c>
    </row>
    <row r="16" spans="1:5" ht="24.75" customHeight="1">
      <c r="A16" s="56" t="s">
        <v>1347</v>
      </c>
      <c r="B16" s="55"/>
      <c r="C16" s="154"/>
      <c r="D16" s="154"/>
      <c r="E16" s="24" t="e">
        <f t="shared" si="0"/>
        <v>#DIV/0!</v>
      </c>
    </row>
    <row r="17" spans="1:5" ht="24.75" customHeight="1">
      <c r="A17" s="56" t="s">
        <v>1348</v>
      </c>
      <c r="B17" s="55"/>
      <c r="C17" s="55"/>
      <c r="D17" s="55"/>
      <c r="E17" s="24" t="e">
        <f t="shared" si="0"/>
        <v>#DIV/0!</v>
      </c>
    </row>
    <row r="18" spans="1:5" ht="24.75" customHeight="1">
      <c r="A18" s="56" t="s">
        <v>1349</v>
      </c>
      <c r="B18" s="55"/>
      <c r="C18" s="154">
        <v>184</v>
      </c>
      <c r="D18" s="154">
        <v>184</v>
      </c>
      <c r="E18" s="24" t="e">
        <f t="shared" si="0"/>
        <v>#DIV/0!</v>
      </c>
    </row>
    <row r="19" spans="1:5" ht="24.75" customHeight="1">
      <c r="A19" s="56" t="s">
        <v>1350</v>
      </c>
      <c r="B19" s="55">
        <v>10</v>
      </c>
      <c r="C19" s="154"/>
      <c r="D19" s="154"/>
      <c r="E19" s="24">
        <f t="shared" si="0"/>
        <v>0</v>
      </c>
    </row>
    <row r="20" spans="1:5" ht="24.75" customHeight="1">
      <c r="A20" s="56" t="s">
        <v>1351</v>
      </c>
      <c r="B20" s="55"/>
      <c r="C20" s="154"/>
      <c r="D20" s="154"/>
      <c r="E20" s="24" t="e">
        <f t="shared" si="0"/>
        <v>#DIV/0!</v>
      </c>
    </row>
    <row r="21" spans="1:5" ht="24.75" customHeight="1">
      <c r="A21" s="56" t="s">
        <v>1352</v>
      </c>
      <c r="B21" s="55"/>
      <c r="C21" s="154"/>
      <c r="D21" s="154"/>
      <c r="E21" s="24" t="e">
        <f t="shared" si="0"/>
        <v>#DIV/0!</v>
      </c>
    </row>
    <row r="22" spans="1:5" ht="24.75" customHeight="1">
      <c r="A22" s="57" t="s">
        <v>1353</v>
      </c>
      <c r="B22" s="55"/>
      <c r="C22" s="154"/>
      <c r="D22" s="154"/>
      <c r="E22" s="24" t="e">
        <f t="shared" si="0"/>
        <v>#DIV/0!</v>
      </c>
    </row>
    <row r="23" spans="1:5" ht="24.75" customHeight="1">
      <c r="A23" s="56" t="s">
        <v>1354</v>
      </c>
      <c r="B23" s="55"/>
      <c r="C23" s="154"/>
      <c r="D23" s="154"/>
      <c r="E23" s="24" t="e">
        <f t="shared" si="0"/>
        <v>#DIV/0!</v>
      </c>
    </row>
    <row r="24" spans="1:5" ht="24.75" customHeight="1">
      <c r="A24" s="56" t="s">
        <v>1355</v>
      </c>
      <c r="B24" s="55"/>
      <c r="C24" s="154"/>
      <c r="D24" s="154"/>
      <c r="E24" s="24" t="e">
        <f t="shared" si="0"/>
        <v>#DIV/0!</v>
      </c>
    </row>
    <row r="25" spans="1:5" ht="24.75" customHeight="1">
      <c r="A25" s="56" t="s">
        <v>1356</v>
      </c>
      <c r="B25" s="55"/>
      <c r="C25" s="154"/>
      <c r="D25" s="154"/>
      <c r="E25" s="24" t="e">
        <f t="shared" si="0"/>
        <v>#DIV/0!</v>
      </c>
    </row>
    <row r="26" spans="1:5" ht="24.75" customHeight="1">
      <c r="A26" s="56" t="s">
        <v>1357</v>
      </c>
      <c r="B26" s="55">
        <v>100</v>
      </c>
      <c r="C26" s="154">
        <v>50</v>
      </c>
      <c r="D26" s="154">
        <v>50</v>
      </c>
      <c r="E26" s="24">
        <f t="shared" si="0"/>
        <v>50</v>
      </c>
    </row>
    <row r="27" spans="1:5" ht="24.75" customHeight="1">
      <c r="A27" s="56" t="s">
        <v>919</v>
      </c>
      <c r="B27" s="55"/>
      <c r="C27" s="114"/>
      <c r="D27" s="154"/>
      <c r="E27" s="24" t="e">
        <f t="shared" si="0"/>
        <v>#DIV/0!</v>
      </c>
    </row>
    <row r="28" spans="1:5" ht="24.75" customHeight="1">
      <c r="A28" s="56" t="s">
        <v>920</v>
      </c>
      <c r="B28" s="55"/>
      <c r="C28" s="114"/>
      <c r="D28" s="154"/>
      <c r="E28" s="24" t="e">
        <f t="shared" si="0"/>
        <v>#DIV/0!</v>
      </c>
    </row>
    <row r="29" spans="1:5" ht="59.25" customHeight="1">
      <c r="A29" s="274" t="s">
        <v>1358</v>
      </c>
      <c r="B29" s="274"/>
      <c r="C29" s="274"/>
      <c r="D29" s="274"/>
      <c r="E29" s="274"/>
    </row>
  </sheetData>
  <sheetProtection/>
  <mergeCells count="2">
    <mergeCell ref="A2:E2"/>
    <mergeCell ref="A29:E29"/>
  </mergeCells>
  <printOptions horizontalCentered="1" verticalCentered="1"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47.50390625" style="0" customWidth="1"/>
    <col min="2" max="2" width="29.375" style="0" customWidth="1"/>
  </cols>
  <sheetData>
    <row r="1" spans="1:2" ht="34.5" customHeight="1">
      <c r="A1" s="159" t="s">
        <v>1188</v>
      </c>
      <c r="B1" s="60"/>
    </row>
    <row r="2" spans="1:2" ht="34.5" customHeight="1">
      <c r="A2" s="275" t="s">
        <v>963</v>
      </c>
      <c r="B2" s="275"/>
    </row>
    <row r="3" spans="1:2" ht="44.25" customHeight="1">
      <c r="A3" s="61"/>
      <c r="B3" s="62" t="s">
        <v>924</v>
      </c>
    </row>
    <row r="4" spans="1:2" ht="51.75" customHeight="1">
      <c r="A4" s="63" t="s">
        <v>921</v>
      </c>
      <c r="B4" s="63" t="s">
        <v>922</v>
      </c>
    </row>
    <row r="5" spans="1:2" ht="34.5" customHeight="1">
      <c r="A5" s="64" t="s">
        <v>958</v>
      </c>
      <c r="B5" s="98">
        <v>22851</v>
      </c>
    </row>
    <row r="6" spans="1:2" ht="54" customHeight="1">
      <c r="A6" s="64" t="s">
        <v>959</v>
      </c>
      <c r="B6" s="98">
        <v>2965</v>
      </c>
    </row>
    <row r="7" spans="1:2" ht="56.25" customHeight="1">
      <c r="A7" s="64" t="s">
        <v>960</v>
      </c>
      <c r="B7" s="98">
        <v>2514</v>
      </c>
    </row>
    <row r="8" spans="1:2" ht="53.25" customHeight="1">
      <c r="A8" s="65" t="s">
        <v>923</v>
      </c>
      <c r="B8" s="99"/>
    </row>
    <row r="9" spans="1:2" ht="55.5" customHeight="1">
      <c r="A9" s="64" t="s">
        <v>961</v>
      </c>
      <c r="B9" s="100">
        <f>B5+B6-B7</f>
        <v>23302</v>
      </c>
    </row>
    <row r="10" spans="1:2" ht="55.5" customHeight="1">
      <c r="A10" s="160" t="s">
        <v>962</v>
      </c>
      <c r="B10" s="100">
        <v>30751</v>
      </c>
    </row>
    <row r="11" spans="1:2" ht="35.25" customHeight="1">
      <c r="A11" s="276" t="s">
        <v>1026</v>
      </c>
      <c r="B11" s="276"/>
    </row>
  </sheetData>
  <sheetProtection/>
  <mergeCells count="2">
    <mergeCell ref="A2:B2"/>
    <mergeCell ref="A11:B11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33.625" style="0" customWidth="1"/>
    <col min="2" max="2" width="11.75390625" style="0" customWidth="1"/>
    <col min="3" max="3" width="13.00390625" style="0" customWidth="1"/>
    <col min="4" max="4" width="10.625" style="0" customWidth="1"/>
    <col min="5" max="5" width="14.125" style="0" customWidth="1"/>
  </cols>
  <sheetData>
    <row r="1" spans="1:5" ht="18.75">
      <c r="A1" s="34" t="s">
        <v>1189</v>
      </c>
      <c r="B1" s="66"/>
      <c r="C1" s="67"/>
      <c r="D1" s="67"/>
      <c r="E1" s="67"/>
    </row>
    <row r="2" spans="1:5" ht="25.5">
      <c r="A2" s="277" t="s">
        <v>964</v>
      </c>
      <c r="B2" s="277"/>
      <c r="C2" s="277"/>
      <c r="D2" s="277"/>
      <c r="E2" s="277"/>
    </row>
    <row r="3" spans="1:5" ht="24.75" customHeight="1">
      <c r="A3" s="68"/>
      <c r="B3" s="69"/>
      <c r="C3" s="68"/>
      <c r="D3" s="68"/>
      <c r="E3" s="69" t="s">
        <v>828</v>
      </c>
    </row>
    <row r="4" spans="1:5" ht="24.75" customHeight="1">
      <c r="A4" s="70" t="s">
        <v>925</v>
      </c>
      <c r="B4" s="6" t="s">
        <v>830</v>
      </c>
      <c r="C4" s="6" t="s">
        <v>1430</v>
      </c>
      <c r="D4" s="6" t="s">
        <v>832</v>
      </c>
      <c r="E4" s="7" t="s">
        <v>1203</v>
      </c>
    </row>
    <row r="5" spans="1:5" ht="24.75" customHeight="1">
      <c r="A5" s="71" t="s">
        <v>926</v>
      </c>
      <c r="B5" s="115"/>
      <c r="C5" s="116"/>
      <c r="D5" s="116"/>
      <c r="E5" s="18"/>
    </row>
    <row r="6" spans="1:5" ht="24.75" customHeight="1">
      <c r="A6" s="71" t="s">
        <v>927</v>
      </c>
      <c r="B6" s="117"/>
      <c r="C6" s="116"/>
      <c r="D6" s="116"/>
      <c r="E6" s="18"/>
    </row>
    <row r="7" spans="1:5" ht="24.75" customHeight="1">
      <c r="A7" s="71" t="s">
        <v>928</v>
      </c>
      <c r="B7" s="117"/>
      <c r="C7" s="116"/>
      <c r="D7" s="116"/>
      <c r="E7" s="18"/>
    </row>
    <row r="8" spans="1:5" ht="24.75" customHeight="1">
      <c r="A8" s="71" t="s">
        <v>929</v>
      </c>
      <c r="B8" s="117"/>
      <c r="C8" s="118"/>
      <c r="D8" s="118"/>
      <c r="E8" s="18"/>
    </row>
    <row r="9" spans="1:5" ht="24.75" customHeight="1">
      <c r="A9" s="71" t="s">
        <v>930</v>
      </c>
      <c r="B9" s="117"/>
      <c r="C9" s="116"/>
      <c r="D9" s="116"/>
      <c r="E9" s="18"/>
    </row>
    <row r="10" spans="1:5" ht="24.75" customHeight="1">
      <c r="A10" s="71" t="s">
        <v>931</v>
      </c>
      <c r="B10" s="117"/>
      <c r="C10" s="116"/>
      <c r="D10" s="116"/>
      <c r="E10" s="18"/>
    </row>
    <row r="11" spans="1:5" ht="24.75" customHeight="1">
      <c r="A11" s="71" t="s">
        <v>932</v>
      </c>
      <c r="B11" s="117"/>
      <c r="C11" s="116"/>
      <c r="D11" s="116">
        <v>22</v>
      </c>
      <c r="E11" s="18" t="e">
        <f>D11/B11*100</f>
        <v>#DIV/0!</v>
      </c>
    </row>
    <row r="12" spans="1:5" ht="24.75" customHeight="1">
      <c r="A12" s="71" t="s">
        <v>933</v>
      </c>
      <c r="B12" s="117">
        <v>14912</v>
      </c>
      <c r="C12" s="117">
        <v>3617</v>
      </c>
      <c r="D12" s="116">
        <v>3959</v>
      </c>
      <c r="E12" s="18">
        <f>D12/B12*100</f>
        <v>26.54908798283262</v>
      </c>
    </row>
    <row r="13" spans="1:5" ht="24.75" customHeight="1">
      <c r="A13" s="71" t="s">
        <v>934</v>
      </c>
      <c r="B13" s="117"/>
      <c r="C13" s="117"/>
      <c r="D13" s="116"/>
      <c r="E13" s="18"/>
    </row>
    <row r="14" spans="1:5" ht="24.75" customHeight="1">
      <c r="A14" s="71" t="s">
        <v>935</v>
      </c>
      <c r="B14" s="117"/>
      <c r="C14" s="117"/>
      <c r="D14" s="116"/>
      <c r="E14" s="18"/>
    </row>
    <row r="15" spans="1:5" ht="24.75" customHeight="1">
      <c r="A15" s="71" t="s">
        <v>936</v>
      </c>
      <c r="B15" s="117">
        <v>20</v>
      </c>
      <c r="C15" s="117"/>
      <c r="D15" s="116"/>
      <c r="E15" s="18">
        <f>D15/B15*100</f>
        <v>0</v>
      </c>
    </row>
    <row r="16" spans="1:5" ht="24.75" customHeight="1">
      <c r="A16" s="71" t="s">
        <v>937</v>
      </c>
      <c r="B16" s="117"/>
      <c r="C16" s="117"/>
      <c r="D16" s="116"/>
      <c r="E16" s="18"/>
    </row>
    <row r="17" spans="1:5" ht="33" customHeight="1">
      <c r="A17" s="71" t="s">
        <v>938</v>
      </c>
      <c r="B17" s="117"/>
      <c r="C17" s="117"/>
      <c r="D17" s="116"/>
      <c r="E17" s="18"/>
    </row>
    <row r="18" spans="1:5" ht="24.75" customHeight="1">
      <c r="A18" s="71" t="s">
        <v>939</v>
      </c>
      <c r="B18" s="117"/>
      <c r="C18" s="117"/>
      <c r="D18" s="116"/>
      <c r="E18" s="18"/>
    </row>
    <row r="19" spans="1:5" ht="24.75" customHeight="1">
      <c r="A19" s="71" t="s">
        <v>940</v>
      </c>
      <c r="B19" s="117"/>
      <c r="C19" s="117"/>
      <c r="D19" s="116"/>
      <c r="E19" s="18" t="e">
        <f>D19/B19*100</f>
        <v>#DIV/0!</v>
      </c>
    </row>
    <row r="20" spans="1:5" ht="38.25" customHeight="1">
      <c r="A20" s="71" t="s">
        <v>941</v>
      </c>
      <c r="B20" s="117"/>
      <c r="C20" s="116"/>
      <c r="D20" s="116"/>
      <c r="E20" s="18"/>
    </row>
    <row r="21" spans="1:5" ht="24.75" customHeight="1">
      <c r="A21" s="71" t="s">
        <v>942</v>
      </c>
      <c r="B21" s="117"/>
      <c r="C21" s="116"/>
      <c r="D21" s="116"/>
      <c r="E21" s="18"/>
    </row>
    <row r="22" spans="1:5" ht="24.75" customHeight="1">
      <c r="A22" s="72" t="s">
        <v>943</v>
      </c>
      <c r="B22" s="119">
        <f>SUM(B5:B21)</f>
        <v>14932</v>
      </c>
      <c r="C22" s="119">
        <f>SUM(C5:C21)</f>
        <v>3617</v>
      </c>
      <c r="D22" s="119">
        <f>SUM(D5:D21)</f>
        <v>3981</v>
      </c>
      <c r="E22" s="18">
        <f>D22/B22*100</f>
        <v>26.660862577015802</v>
      </c>
    </row>
  </sheetData>
  <sheetProtection/>
  <mergeCells count="1">
    <mergeCell ref="A2:E2"/>
  </mergeCells>
  <printOptions horizontalCentered="1" vertic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广洋</cp:lastModifiedBy>
  <cp:lastPrinted>2020-03-10T07:32:18Z</cp:lastPrinted>
  <dcterms:created xsi:type="dcterms:W3CDTF">2017-05-26T07:39:44Z</dcterms:created>
  <dcterms:modified xsi:type="dcterms:W3CDTF">2020-07-30T01:48:05Z</dcterms:modified>
  <cp:category/>
  <cp:version/>
  <cp:contentType/>
  <cp:contentStatus/>
</cp:coreProperties>
</file>